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22" documentId="13_ncr:1_{F6CB121F-512D-4AA6-A0C1-0FB36C537598}" xr6:coauthVersionLast="47" xr6:coauthVersionMax="47" xr10:uidLastSave="{DDAF5925-99F2-4534-B5E6-9B438C356B86}"/>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<sst xmlns="http://schemas.openxmlformats.org/spreadsheetml/2006/main" count="178588" uniqueCount="39078">
  <si>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</si>
  <si>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</si>
  <si>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</si>
  <si>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</si>
  <si>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</si>
  <si>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</si>
  <si>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</si>
  <si>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</si>
  <si>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</si>
  <si>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</si>
  <si>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</si>
  <si>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</si>
  <si>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</si>
  <si>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</si>
  <si>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</si>
  <si>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</si>
  <si>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</si>
  <si>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</si>
  <si>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</si>
  <si>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</si>
  <si>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</si>
  <si>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</si>
  <si>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</si>
  <si>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</si>
  <si>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</si>
  <si>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</si>
  <si>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</si>
  <si>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</si>
  <si>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</si>
  <si>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</si>
  <si>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</si>
  <si>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</si>
  <si>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</si>
  <si>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</si>
  <si>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</si>
  <si>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</si>
  <si>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</si>
  <si>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</si>
  <si>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</si>
  <si>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</si>
  <si>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</si>
  <si>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</si>
  <si>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</si>
  <si>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</si>
  <si>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</si>
  <si>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</si>
  <si>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</si>
  <si>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</si>
  <si>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</si>
  <si>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</si>
  <si>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</si>
  <si>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</si>
  <si>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</si>
  <si>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</si>
  <si>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</si>
  <si>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</si>
  <si>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</si>
  <si>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</si>
  <si>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</si>
  <si>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</si>
  <si>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</si>
  <si>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</si>
  <si>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</si>
  <si>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</si>
  <si>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</si>
  <si>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</si>
  <si>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</si>
  <si>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</si>
  <si>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</si>
  <si>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</si>
  <si>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</si>
  <si>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</si>
  <si>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</si>
  <si>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</si>
  <si>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</si>
  <si>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</si>
  <si>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</si>
  <si>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</si>
  <si>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</si>
  <si>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</si>
  <si>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</si>
  <si>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</si>
  <si>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</si>
  <si>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</si>
  <si>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</si>
  <si>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</si>
  <si>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</si>
  <si>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</si>
  <si>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</si>
  <si>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</si>
  <si>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</si>
  <si>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</si>
  <si>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</si>
  <si>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</si>
  <si>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</si>
  <si>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</si>
  <si>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</si>
  <si>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</si>
  <si>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</si>
  <si>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</si>
  <si>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</si>
  <si>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</si>
  <si>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</si>
  <si>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</si>
  <si>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</si>
  <si>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</si>
  <si>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</si>
  <si>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</si>
  <si>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</si>
  <si>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</si>
  <si>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</si>
  <si>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</si>
  <si>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</si>
  <si>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</si>
  <si>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</si>
  <si>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</si>
  <si>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</si>
  <si>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</si>
  <si>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</si>
  <si>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</si>
  <si>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</si>
  <si>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</si>
  <si>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</si>
  <si>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</si>
  <si>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</si>
  <si>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</si>
  <si>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</si>
  <si>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</si>
  <si>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</si>
  <si>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</si>
  <si>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</si>
  <si>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</si>
  <si>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</si>
  <si>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</si>
  <si>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</si>
  <si>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</si>
  <si>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</si>
  <si>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</si>
  <si>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</si>
  <si>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</si>
  <si>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</si>
  <si>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</si>
  <si>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</si>
  <si>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</si>
  <si>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</si>
  <si>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</si>
  <si>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</si>
  <si>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</si>
  <si>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</si>
  <si>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</si>
  <si>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</si>
  <si>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</si>
  <si>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</si>
  <si>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</si>
  <si>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</si>
  <si>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</si>
  <si>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</si>
  <si>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</si>
  <si>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</si>
  <si>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</si>
  <si>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</si>
  <si>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</si>
  <si>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</si>
  <si>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</si>
  <si>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</si>
  <si>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</si>
  <si>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</si>
  <si>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</si>
  <si>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</si>
  <si>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</si>
  <si>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</si>
  <si>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</si>
  <si>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</si>
  <si>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</si>
  <si>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</si>
  <si>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</si>
  <si>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</si>
  <si>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</si>
  <si>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</si>
  <si>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</si>
  <si>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</si>
  <si>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</si>
  <si>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</si>
  <si>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</si>
  <si>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</si>
  <si>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</si>
  <si>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</si>
  <si>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</si>
  <si>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</si>
  <si>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</si>
  <si>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</si>
  <si>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</si>
  <si>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</si>
  <si>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</si>
  <si>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</si>
  <si>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</si>
  <si>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</si>
  <si>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</si>
  <si>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</si>
  <si>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</si>
  <si>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</si>
  <si>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</si>
  <si>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</si>
  <si>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</si>
  <si>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</si>
  <si>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</si>
  <si>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</si>
  <si>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</si>
  <si>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</si>
  <si>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</si>
  <si>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</si>
  <si>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</si>
  <si>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</si>
  <si>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</si>
  <si>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</si>
  <si>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</si>
  <si>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</si>
  <si>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</si>
  <si>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</si>
  <si>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</si>
  <si>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</si>
  <si>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</si>
  <si>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</si>
  <si>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</si>
  <si>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</si>
  <si>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</si>
  <si>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</si>
  <si>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</si>
  <si>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</si>
  <si>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</si>
  <si>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</si>
  <si>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</si>
  <si>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</si>
  <si>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</si>
  <si>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</si>
  <si>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</si>
  <si>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</si>
  <si>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</si>
  <si>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</si>
  <si>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</si>
  <si>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</si>
  <si>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</si>
  <si>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</si>
  <si>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</si>
  <si>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</si>
  <si>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</si>
  <si>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</si>
  <si>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</si>
  <si>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</si>
  <si>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</si>
  <si>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</si>
  <si>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</si>
  <si>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</si>
  <si>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</si>
  <si>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</si>
  <si>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</si>
  <si>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</si>
  <si>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</si>
  <si>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</si>
  <si>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</si>
  <si>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</si>
  <si>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</si>
  <si>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</si>
  <si>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</si>
  <si>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</si>
  <si>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</si>
  <si>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</si>
  <si>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</si>
  <si>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</si>
  <si>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</si>
  <si>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</si>
  <si>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</si>
  <si>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</si>
  <si>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</si>
  <si>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</si>
  <si>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</si>
  <si>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</si>
  <si>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</si>
  <si>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</si>
  <si>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</si>
  <si>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</si>
  <si>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</si>
  <si>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</si>
  <si>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</si>
  <si>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</si>
  <si>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</si>
  <si>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</si>
  <si>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</si>
  <si>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</si>
  <si>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</si>
  <si>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</si>
  <si>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</si>
  <si>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</si>
  <si>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</si>
  <si>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</si>
  <si>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</si>
  <si>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</si>
  <si>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</si>
  <si>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</si>
  <si>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</si>
  <si>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</si>
  <si>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</si>
  <si>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</si>
  <si>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</si>
  <si>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</si>
  <si>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</si>
  <si>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</si>
  <si>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</si>
  <si>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</si>
  <si>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</si>
  <si>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</si>
  <si>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</si>
  <si>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</si>
  <si>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</si>
  <si>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</si>
  <si>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</si>
  <si>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</si>
  <si>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</si>
  <si>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</si>
  <si>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</si>
  <si>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</si>
  <si>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</si>
  <si>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</si>
  <si>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</si>
  <si>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</si>
  <si>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</si>
  <si>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</si>
  <si>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</si>
  <si>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</si>
  <si>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</si>
  <si>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</si>
  <si>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</si>
  <si>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</si>
  <si>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</si>
  <si>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</si>
  <si>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</si>
  <si>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</si>
  <si>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</si>
  <si>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</si>
  <si>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</si>
  <si>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</si>
  <si>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</si>
  <si>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</si>
  <si>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</si>
  <si>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</si>
  <si>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</si>
  <si>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</si>
  <si>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</si>
  <si>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</si>
  <si>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</si>
  <si>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</si>
  <si>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</si>
  <si>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</si>
  <si>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</si>
  <si>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</si>
  <si>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</si>
  <si>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</si>
  <si>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</si>
  <si>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</si>
  <si>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</si>
  <si>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</si>
  <si>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</si>
  <si>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</si>
  <si>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</si>
  <si>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</si>
  <si>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</si>
  <si>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</si>
  <si>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</si>
  <si>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</si>
  <si>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</si>
  <si>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</si>
  <si>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</si>
  <si>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</si>
  <si>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</si>
  <si>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</si>
  <si>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</si>
  <si>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</si>
  <si>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</si>
  <si>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</si>
  <si>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</si>
  <si>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</si>
  <si>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</si>
  <si>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</si>
  <si>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</si>
  <si>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</si>
  <si>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</si>
  <si>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</si>
  <si>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</si>
  <si>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</si>
  <si>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</si>
  <si>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</si>
  <si>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</si>
  <si>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</si>
  <si>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</si>
  <si>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</si>
  <si>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</si>
  <si>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</si>
  <si>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</si>
  <si>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</si>
  <si>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</si>
  <si>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</si>
  <si>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</si>
  <si>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</si>
  <si>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</si>
  <si>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</si>
  <si>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</si>
  <si>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</si>
  <si>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</si>
  <si>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</si>
  <si>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</si>
  <si>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</si>
  <si>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</si>
  <si>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</si>
  <si>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</si>
  <si>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</si>
  <si>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</si>
  <si>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</si>
  <si>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</si>
  <si>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</si>
  <si>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</si>
  <si>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</si>
  <si>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</si>
  <si>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</si>
  <si>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</si>
  <si>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</si>
  <si>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</si>
  <si>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</si>
  <si>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</si>
  <si>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</si>
  <si>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</si>
  <si>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</si>
  <si>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</si>
  <si>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</si>
  <si>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</si>
  <si>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</si>
  <si>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</si>
  <si>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</si>
  <si>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</si>
  <si>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</si>
  <si>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</si>
  <si>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</si>
  <si>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</si>
  <si>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</si>
  <si>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</si>
  <si>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</si>
  <si>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</si>
  <si>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</si>
  <si>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</si>
  <si>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</si>
  <si>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</si>
  <si>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</si>
  <si>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</si>
  <si>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</si>
  <si>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</si>
  <si>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</si>
  <si>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</si>
  <si>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</si>
  <si>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</si>
  <si>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</si>
  <si>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</si>
  <si>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</si>
  <si>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</si>
  <si>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</si>
  <si>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</si>
  <si>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</si>
  <si>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</si>
  <si>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</si>
  <si>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</si>
  <si>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</si>
  <si>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</si>
  <si>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</si>
  <si>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</si>
  <si>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</si>
  <si>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</si>
  <si>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</si>
  <si>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</si>
  <si>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</si>
  <si>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</si>
  <si>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</si>
  <si>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</si>
  <si>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</si>
  <si>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</si>
  <si>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</si>
  <si>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</si>
  <si>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</si>
  <si>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</si>
  <si>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</si>
  <si>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</si>
  <si>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</si>
  <si>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</si>
  <si>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</si>
  <si>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</si>
  <si>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</si>
  <si>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</si>
  <si>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</si>
  <si>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</si>
  <si>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</si>
  <si>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</si>
  <si>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</si>
  <si>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</si>
  <si>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</si>
  <si>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</si>
  <si>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</si>
  <si>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</si>
  <si>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</si>
  <si>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</si>
  <si>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</si>
  <si>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</si>
  <si>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</si>
  <si>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</si>
  <si>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</si>
  <si>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</si>
  <si>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</si>
  <si>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</si>
  <si>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</si>
  <si>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</si>
  <si>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</si>
  <si>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</si>
  <si>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</si>
  <si>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</si>
  <si>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</si>
  <si>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</si>
  <si>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</si>
  <si>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</si>
  <si>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</si>
  <si>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</si>
  <si>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</si>
  <si>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</si>
  <si>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</si>
  <si>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</si>
  <si>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</si>
  <si>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</si>
  <si>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</si>
  <si>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</si>
  <si>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</si>
  <si>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</si>
  <si>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</si>
  <si>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</si>
  <si>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</si>
  <si>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</si>
  <si>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</si>
  <si>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</si>
  <si>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</si>
  <si>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</si>
  <si>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</si>
  <si>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</si>
  <si>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</si>
  <si>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</si>
  <si>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</si>
  <si>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</si>
  <si>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</si>
  <si>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</si>
  <si>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</si>
  <si>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</si>
  <si>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</si>
  <si>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</si>
  <si>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</si>
  <si>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</si>
  <si>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</si>
  <si>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</si>
  <si>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</si>
  <si>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</si>
  <si>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</si>
  <si>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</si>
  <si>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</si>
  <si>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</si>
  <si>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</si>
  <si>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</si>
  <si>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</si>
  <si>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</si>
  <si>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</si>
  <si>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</si>
  <si>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</si>
  <si>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</si>
  <si>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</si>
  <si>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</si>
  <si>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</si>
  <si>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</si>
  <si>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</si>
  <si>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</si>
  <si>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</si>
  <si>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</si>
  <si>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</si>
  <si>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</si>
  <si>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</si>
  <si>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</si>
  <si>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</si>
  <si>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</si>
  <si>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</si>
  <si>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</si>
  <si>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</si>
  <si>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</si>
  <si>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</si>
  <si>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</si>
  <si>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</si>
  <si>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</si>
  <si>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</si>
  <si>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</si>
  <si>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</si>
  <si>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</si>
  <si>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</si>
  <si>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</si>
  <si>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</si>
  <si>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</si>
  <si>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</si>
  <si>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</si>
  <si>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</si>
  <si>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</si>
  <si>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</si>
  <si>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</si>
  <si>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</si>
  <si>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</si>
  <si>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</si>
  <si>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</si>
  <si>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</si>
  <si>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</si>
  <si>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</si>
  <si>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</si>
  <si>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</si>
  <si>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</si>
  <si>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</si>
  <si>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</si>
  <si>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</si>
  <si>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</si>
  <si>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</si>
  <si>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</si>
  <si>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</si>
  <si>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</si>
  <si>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</si>
  <si>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</si>
  <si>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</si>
  <si>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</si>
  <si>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</si>
  <si>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</si>
  <si>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</si>
  <si>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</si>
  <si>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</si>
  <si>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</si>
  <si>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</si>
  <si>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</si>
  <si>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</si>
  <si>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</si>
  <si>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</si>
  <si>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</si>
  <si>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</si>
  <si>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</si>
  <si>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</si>
  <si>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</si>
  <si>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</si>
  <si>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</si>
  <si>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</si>
  <si>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</si>
  <si>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</si>
  <si>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</si>
  <si>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</si>
  <si>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</si>
  <si>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</si>
  <si>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</si>
  <si>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</si>
  <si>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</si>
  <si>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</si>
  <si>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</si>
  <si>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</si>
  <si>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</si>
  <si>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</si>
  <si>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</si>
  <si>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</si>
  <si>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</si>
  <si>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</si>
  <si>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</si>
  <si>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</si>
  <si>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</si>
  <si>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</si>
  <si>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</si>
  <si>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</si>
  <si>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</si>
  <si>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</si>
  <si>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</si>
  <si>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</si>
  <si>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</si>
  <si>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</si>
  <si>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</si>
  <si>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</si>
  <si>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</si>
  <si>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</si>
  <si>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</si>
  <si>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</si>
  <si>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</si>
  <si>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</si>
  <si>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</si>
  <si>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</si>
  <si>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</si>
  <si>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</si>
  <si>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</si>
  <si>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</si>
  <si>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</si>
  <si>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</si>
  <si>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</si>
  <si>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</si>
  <si>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</si>
  <si>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</si>
  <si>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</si>
  <si>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</si>
  <si>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</si>
  <si>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</si>
  <si>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</si>
  <si>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</si>
  <si>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</si>
  <si>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</si>
  <si>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</si>
  <si>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</si>
  <si>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</si>
  <si>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</si>
  <si>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</si>
  <si>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</si>
  <si>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</si>
  <si>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</si>
  <si>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</si>
  <si>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</si>
  <si>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</si>
  <si>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</si>
  <si>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</si>
  <si>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</si>
  <si>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</si>
  <si>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</si>
  <si>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</si>
  <si>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</si>
  <si>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</si>
  <si>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</si>
  <si>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</si>
  <si>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</si>
  <si>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</si>
  <si>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</si>
  <si>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</si>
  <si>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</si>
  <si>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</si>
  <si>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</si>
  <si>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</si>
  <si>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</si>
  <si>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</si>
  <si>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</si>
  <si>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</si>
  <si>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</si>
  <si>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</si>
  <si>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</si>
  <si>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</si>
  <si>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</si>
  <si>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</si>
  <si>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</si>
  <si>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</si>
  <si>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</si>
  <si>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</si>
  <si>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</si>
  <si>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</si>
  <si>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</si>
  <si>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</si>
  <si>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</si>
  <si>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</si>
  <si>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</si>
  <si>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</si>
  <si>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</si>
  <si>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</si>
  <si>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</si>
  <si>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</si>
  <si>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</si>
  <si>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</si>
  <si>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</si>
  <si>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</si>
  <si>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</si>
  <si>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</si>
  <si>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</si>
  <si>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</si>
  <si>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</si>
  <si>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</si>
  <si>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</si>
  <si>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</si>
  <si>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</si>
  <si>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</si>
  <si>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</si>
  <si>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</si>
  <si>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</si>
  <si>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</si>
  <si>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</si>
  <si>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</si>
  <si>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</si>
  <si>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</si>
  <si>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</si>
  <si>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</si>
  <si>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</si>
  <si>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</si>
  <si>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</si>
  <si>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</si>
  <si>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</si>
  <si>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</si>
  <si>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</si>
  <si>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</si>
  <si>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</si>
  <si>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</si>
  <si>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</si>
  <si>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</si>
  <si>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</si>
  <si>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</si>
  <si>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</si>
  <si>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</si>
  <si>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</si>
  <si>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</si>
  <si>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</si>
  <si>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</si>
  <si>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</si>
  <si>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</si>
  <si>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</si>
  <si>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</si>
  <si>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</si>
  <si>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</si>
  <si>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</si>
  <si>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</si>
  <si>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</si>
  <si>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</si>
  <si>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</si>
  <si>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</si>
  <si>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</si>
  <si>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</si>
  <si>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</si>
  <si>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</si>
  <si>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</si>
  <si>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</si>
  <si>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</si>
  <si>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</si>
  <si>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</si>
  <si>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</si>
  <si>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</si>
  <si>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</si>
  <si>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</si>
  <si>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</si>
  <si>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</si>
  <si>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</si>
  <si>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</si>
  <si>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</si>
  <si>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</si>
  <si>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</si>
  <si>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</si>
  <si>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</si>
  <si>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</si>
  <si>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</si>
  <si>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</si>
  <si>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</si>
  <si>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</si>
  <si>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</si>
  <si>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</si>
  <si>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</si>
  <si>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</si>
  <si>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</si>
  <si>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</si>
  <si>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</si>
  <si>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</si>
  <si>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</si>
  <si>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</si>
  <si>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</si>
  <si>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</si>
  <si>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</si>
  <si>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</si>
  <si>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</si>
  <si>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</si>
  <si>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</si>
  <si>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</si>
  <si>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</si>
  <si>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</si>
  <si>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</si>
  <si>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</si>
  <si>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</si>
  <si>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</si>
  <si>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</si>
  <si>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</si>
  <si>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</si>
  <si>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</si>
  <si>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</si>
  <si>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</si>
  <si>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</si>
  <si>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</si>
  <si>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</si>
  <si>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</si>
  <si>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</si>
  <si>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</si>
  <si>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</si>
  <si>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</si>
  <si>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</si>
  <si>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</si>
  <si>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</si>
  <si>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</si>
  <si>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</si>
  <si>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</si>
  <si>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</si>
  <si>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</si>
  <si>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</si>
  <si>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</si>
  <si>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</si>
  <si>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</si>
  <si>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</si>
  <si>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</si>
  <si>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</si>
  <si>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</si>
  <si>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</si>
  <si>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</si>
  <si>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</si>
  <si>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</si>
  <si>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</si>
  <si>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</si>
  <si>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</si>
  <si>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</si>
  <si>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</si>
  <si>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</si>
  <si>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</si>
  <si>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</si>
  <si>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</si>
  <si>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</si>
  <si>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</si>
  <si>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</si>
  <si>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</si>
  <si>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</si>
  <si>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</si>
  <si>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</si>
  <si>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</si>
  <si>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</si>
  <si>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</si>
  <si>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</si>
  <si>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</si>
  <si>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</si>
  <si>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</si>
  <si>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</si>
  <si>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</si>
  <si>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</si>
  <si>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</si>
  <si>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</si>
  <si>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</si>
  <si>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</si>
  <si>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</si>
  <si>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</si>
  <si>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</si>
  <si>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</si>
  <si>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</si>
  <si>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</si>
  <si>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</si>
  <si>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</si>
  <si>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</si>
  <si>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</si>
  <si>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</si>
  <si>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</si>
  <si>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</si>
  <si>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</si>
  <si>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</si>
  <si>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</si>
  <si>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</si>
  <si>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</si>
  <si>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</si>
  <si>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</si>
  <si>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</si>
  <si>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</si>
  <si>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</si>
  <si>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</si>
  <si>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</si>
  <si>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</si>
  <si>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</si>
  <si>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</si>
  <si>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</si>
  <si>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</si>
  <si>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</si>
  <si>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</si>
  <si>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</si>
  <si>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</si>
  <si>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</si>
  <si>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</si>
  <si>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</si>
  <si>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</si>
  <si>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</si>
  <si>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</si>
  <si>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</si>
  <si>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</si>
  <si>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</si>
  <si>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</si>
  <si>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</si>
  <si>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</si>
  <si>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</si>
  <si>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</si>
  <si>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</si>
  <si>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</si>
  <si>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</si>
  <si>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</si>
  <si>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</si>
  <si>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</si>
  <si>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</si>
  <si>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</si>
  <si>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</si>
  <si>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</si>
  <si>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</si>
  <si>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</si>
  <si>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</si>
  <si>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</si>
  <si>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</si>
  <si>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</si>
  <si>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</si>
  <si>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</si>
  <si>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</si>
  <si>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</si>
  <si>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</si>
  <si>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</si>
  <si>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</si>
  <si>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</si>
  <si>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</si>
  <si>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</si>
  <si>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</si>
  <si>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</si>
  <si>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</si>
  <si>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</si>
  <si>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</si>
  <si>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</si>
  <si>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</si>
  <si>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</si>
  <si>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</si>
  <si>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</si>
  <si>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</si>
  <si>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</si>
  <si>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</si>
  <si>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</si>
  <si>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</si>
  <si>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</si>
  <si>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</si>
  <si>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</si>
  <si>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</si>
  <si>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</si>
  <si>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</si>
  <si>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</si>
  <si>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</si>
  <si>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</si>
  <si>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</si>
  <si>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</si>
  <si>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</si>
  <si>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</si>
  <si>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</si>
  <si>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</si>
  <si>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</si>
  <si>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</si>
  <si>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</si>
  <si>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</si>
  <si>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</si>
  <si>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</si>
  <si>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</si>
  <si>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</si>
  <si>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</si>
  <si>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</si>
  <si>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</si>
  <si>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</si>
  <si>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</si>
  <si>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</si>
  <si>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</si>
  <si>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</si>
  <si>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</si>
  <si>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</si>
  <si>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</si>
  <si>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</si>
  <si>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</si>
  <si>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</si>
  <si>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</si>
  <si>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</si>
  <si>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</si>
  <si>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</si>
  <si>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</si>
  <si>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</si>
  <si>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</si>
  <si>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</si>
  <si>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</si>
  <si>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</si>
  <si>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</si>
  <si>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</si>
  <si>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</si>
  <si>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</si>
  <si>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</si>
  <si>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</si>
  <si>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</si>
  <si>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</si>
  <si>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</si>
  <si>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</si>
  <si>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</si>
  <si>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</si>
  <si>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</si>
  <si>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</si>
  <si>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</si>
  <si>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</si>
  <si>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</si>
  <si>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</si>
  <si>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</si>
  <si>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</si>
  <si>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</si>
  <si>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</si>
  <si>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</si>
  <si>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</si>
  <si>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</si>
  <si>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</si>
  <si>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</si>
  <si>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</si>
  <si>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</si>
  <si>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</si>
  <si>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</si>
  <si>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</si>
  <si>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</si>
  <si>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</si>
  <si>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</si>
  <si>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</si>
  <si>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</si>
  <si>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</si>
  <si>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</si>
  <si>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</si>
  <si>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</si>
  <si>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</si>
  <si>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</si>
  <si>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</si>
  <si>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</si>
  <si>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</si>
  <si>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</si>
  <si>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</si>
  <si>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</si>
  <si>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</si>
  <si>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</si>
  <si>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</si>
  <si>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</si>
  <si>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</si>
  <si>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</si>
  <si>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</si>
  <si>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</si>
  <si>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</si>
  <si>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</si>
  <si>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</si>
  <si>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</si>
  <si>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</si>
  <si>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</si>
  <si>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</si>
  <si>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</si>
  <si>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</si>
  <si>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</si>
  <si>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</si>
  <si>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</si>
  <si>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</si>
  <si>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</si>
  <si>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</si>
  <si>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</si>
  <si>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</si>
  <si>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</si>
  <si>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</si>
  <si>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</si>
  <si>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</si>
  <si>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</si>
  <si>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</si>
  <si>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</si>
  <si>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</si>
  <si>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</si>
  <si>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</si>
  <si>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</si>
  <si>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</si>
  <si>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</si>
  <si>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</si>
  <si>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</si>
  <si>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</si>
  <si>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</si>
  <si>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</si>
  <si>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</si>
  <si>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</si>
  <si>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</si>
  <si>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</si>
  <si>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</si>
  <si>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</si>
  <si>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</si>
  <si>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</si>
  <si>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</si>
  <si>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</si>
  <si>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</si>
  <si>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</si>
  <si>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</si>
  <si>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</si>
  <si>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</si>
  <si>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</si>
  <si>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</si>
  <si>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</si>
  <si>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</si>
  <si>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</si>
  <si>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</si>
  <si>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</si>
  <si>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</si>
  <si>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</si>
  <si>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</si>
  <si>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</si>
  <si>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</si>
  <si>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</si>
  <si>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</si>
  <si>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</si>
  <si>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</si>
  <si>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</si>
  <si>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</si>
  <si>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</si>
  <si>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</si>
  <si>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</si>
  <si>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</si>
  <si>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</si>
  <si>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</si>
  <si>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</si>
  <si>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</si>
  <si>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</si>
  <si>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</si>
  <si>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</si>
  <si>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</si>
  <si>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</si>
  <si>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</si>
  <si>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</si>
  <si>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</si>
  <si>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</si>
  <si>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</si>
  <si>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</si>
  <si>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</si>
  <si>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</si>
  <si>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</si>
  <si>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</si>
  <si>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</si>
  <si>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</si>
  <si>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</si>
  <si>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</si>
  <si>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</si>
  <si>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</si>
  <si>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</si>
  <si>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</si>
  <si>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</si>
  <si>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</si>
  <si>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</si>
  <si>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</si>
  <si>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</si>
  <si>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</si>
  <si>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</si>
  <si>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</si>
  <si>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</si>
  <si>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</si>
  <si>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</si>
  <si>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</si>
  <si>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</si>
  <si>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</si>
  <si>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</si>
  <si>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</si>
  <si>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</si>
  <si>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</si>
  <si>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</si>
  <si>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</si>
  <si>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</si>
  <si>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</si>
  <si>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</si>
  <si>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</si>
  <si>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</si>
  <si>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</si>
  <si>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</si>
  <si>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</si>
  <si>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</si>
  <si>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</si>
  <si>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</si>
  <si>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</si>
  <si>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</si>
  <si>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</si>
  <si>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</si>
  <si>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</si>
  <si>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</si>
  <si>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</si>
  <si>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</si>
  <si>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</si>
  <si>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</si>
  <si>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</si>
  <si>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</si>
  <si>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</si>
  <si>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</si>
  <si>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</si>
  <si>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</si>
  <si>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</si>
  <si>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</si>
  <si>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</si>
  <si>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</si>
  <si>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</si>
  <si>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</si>
  <si>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</si>
  <si>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</si>
  <si>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</si>
  <si>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</si>
  <si>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</si>
  <si>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</si>
  <si>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</si>
  <si>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</si>
  <si>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</si>
  <si>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</si>
  <si>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</si>
  <si>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</si>
  <si>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</si>
  <si>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</si>
  <si>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</si>
  <si>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</si>
  <si>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</si>
  <si>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</si>
  <si>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</si>
  <si>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</si>
  <si>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</si>
  <si>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</si>
  <si>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</si>
  <si>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</si>
  <si>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</si>
  <si>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</si>
  <si>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</si>
  <si>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</si>
  <si>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</si>
  <si>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</si>
  <si>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</si>
  <si>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</si>
  <si>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</si>
  <si>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</si>
  <si>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</si>
  <si>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</si>
  <si>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</si>
  <si>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</si>
  <si>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</si>
  <si>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</si>
  <si>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</si>
  <si>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</si>
  <si>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</si>
  <si>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</si>
  <si>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</si>
  <si>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</si>
  <si>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</si>
  <si>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</si>
  <si>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</si>
  <si>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</si>
  <si>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</si>
  <si>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</si>
  <si>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</si>
  <si>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</si>
  <si>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</si>
  <si>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</si>
  <si>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</si>
  <si>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</si>
  <si>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</si>
  <si>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</si>
  <si>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</si>
  <si>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</si>
  <si>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</si>
  <si>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</si>
  <si>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</si>
  <si>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</si>
  <si>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</si>
  <si>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</si>
  <si>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</si>
  <si>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</si>
  <si>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</si>
  <si>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</si>
  <si>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</si>
  <si>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</si>
  <si>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</si>
  <si>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</si>
  <si>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</si>
  <si>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</si>
  <si>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</si>
  <si>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</si>
  <si>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</si>
  <si>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</si>
  <si>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</si>
  <si>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</si>
  <si>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</si>
  <si>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</si>
  <si>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</si>
  <si>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</si>
  <si>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</si>
  <si>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</si>
  <si>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</si>
  <si>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</si>
  <si>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</si>
  <si>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</si>
  <si>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</si>
  <si>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</si>
  <si>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</si>
  <si>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</si>
  <si>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</si>
  <si>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</si>
  <si>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</si>
  <si>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</si>
  <si>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</si>
  <si>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</si>
  <si>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</si>
  <si>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</si>
  <si>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</si>
  <si>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</si>
  <si>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</si>
  <si>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</si>
  <si>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</si>
  <si>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</si>
  <si>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</si>
  <si>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</si>
  <si>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</si>
  <si>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</si>
  <si>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</si>
  <si>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</si>
  <si>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</si>
  <si>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</si>
  <si>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</si>
  <si>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</si>
  <si>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</si>
  <si>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</si>
  <si>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</si>
  <si>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</si>
  <si>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</si>
  <si>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</si>
  <si>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</si>
  <si>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</si>
  <si>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</si>
  <si>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</si>
  <si>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</si>
  <si>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</si>
  <si>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</si>
  <si>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</si>
  <si>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</si>
  <si>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</si>
  <si>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</si>
  <si>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</si>
  <si>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</si>
  <si>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</si>
  <si>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</si>
  <si>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</si>
  <si>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</si>
  <si>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</si>
  <si>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</si>
  <si>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</si>
  <si>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</si>
  <si>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</si>
  <si>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</si>
  <si>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</si>
  <si>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</si>
  <si>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</si>
  <si>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</si>
  <si>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</si>
  <si>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</si>
  <si>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</si>
  <si>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</si>
  <si>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</si>
  <si>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</si>
  <si>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</si>
  <si>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</si>
  <si>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</si>
  <si>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</si>
  <si>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</si>
  <si>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</si>
  <si>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</si>
  <si>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</si>
  <si>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</si>
  <si>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</si>
  <si>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</si>
  <si>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</si>
  <si>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</si>
  <si>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</si>
  <si>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</si>
  <si>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</si>
  <si>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</si>
  <si>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</si>
  <si>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</si>
  <si>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</si>
  <si>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</si>
  <si>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</si>
  <si>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</si>
  <si>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</si>
  <si>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</si>
  <si>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</si>
  <si>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</si>
  <si>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</si>
  <si>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</si>
  <si>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</si>
  <si>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</si>
  <si>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</si>
  <si>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</si>
  <si>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</si>
  <si>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</si>
  <si>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</si>
  <si>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</si>
  <si>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</si>
  <si>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</si>
  <si>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</si>
  <si>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</si>
  <si>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</si>
  <si>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</si>
  <si>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</si>
  <si>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</si>
  <si>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</si>
  <si>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</si>
  <si>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</si>
  <si>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</si>
  <si>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</si>
  <si>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</si>
  <si>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</si>
  <si>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</si>
  <si>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</si>
  <si>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</si>
  <si>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</si>
  <si>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</si>
  <si>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</si>
  <si>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</si>
  <si>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</si>
  <si>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</si>
  <si>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</si>
  <si>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</si>
  <si>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</si>
  <si>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</si>
  <si>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</si>
  <si>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</si>
  <si>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</si>
  <si>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</si>
  <si>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</si>
  <si>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</si>
  <si>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</si>
  <si>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</si>
  <si>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</si>
  <si>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</si>
  <si>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</si>
  <si>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</si>
  <si>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</si>
  <si>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</si>
  <si>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</si>
  <si>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</si>
  <si>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</si>
  <si>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</si>
  <si>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</si>
  <si>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</si>
  <si>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</si>
  <si>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</si>
  <si>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</si>
  <si>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</si>
  <si>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</si>
  <si>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</si>
  <si>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</si>
  <si>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</si>
  <si>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</si>
  <si>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</si>
  <si>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</si>
  <si>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</si>
  <si>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</si>
  <si>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</si>
  <si>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</si>
  <si>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</si>
  <si>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</si>
  <si>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</si>
  <si>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</si>
  <si>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</si>
  <si>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</si>
  <si>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</si>
  <si>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</si>
  <si>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</si>
  <si>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</si>
  <si>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</si>
  <si>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</si>
  <si>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</si>
  <si>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</si>
  <si>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</si>
  <si>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</si>
  <si>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</si>
  <si>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</si>
  <si>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</si>
  <si>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</si>
  <si>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</si>
  <si>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</si>
  <si>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</si>
  <si>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</si>
  <si>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</si>
  <si>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</si>
  <si>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</si>
  <si>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</si>
  <si>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</si>
  <si>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</si>
  <si>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</si>
  <si>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</si>
  <si>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</si>
  <si>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</si>
  <si>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</si>
  <si>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</si>
  <si>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</si>
  <si>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</si>
  <si>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</si>
  <si>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</si>
  <si>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</si>
  <si>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</si>
  <si>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</si>
  <si>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</si>
  <si>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</si>
  <si>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</si>
  <si>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</si>
  <si>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</si>
  <si>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</si>
  <si>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</si>
  <si>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</si>
  <si>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</si>
  <si>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</si>
  <si>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</si>
  <si>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</si>
  <si>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</si>
  <si>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</si>
  <si>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</si>
  <si>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</si>
  <si>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</si>
  <si>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</si>
  <si>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</si>
  <si>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</si>
  <si>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</si>
  <si>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</si>
  <si>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</si>
  <si>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</si>
  <si>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</si>
  <si>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</si>
  <si>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</si>
  <si>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</si>
  <si>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</si>
  <si>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</si>
  <si>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</si>
  <si>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</si>
  <si>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</si>
  <si>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</si>
  <si>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</si>
  <si>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</si>
  <si>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</si>
  <si>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</si>
  <si>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</si>
  <si>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</si>
  <si>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</si>
  <si>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</si>
  <si>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</si>
  <si>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</si>
  <si>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</si>
  <si>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</si>
  <si>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</si>
  <si>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</si>
  <si>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</si>
  <si>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</si>
  <si>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</si>
  <si>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</si>
  <si>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</si>
  <si>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</si>
  <si>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</si>
  <si>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</si>
  <si>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</si>
  <si>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</si>
  <si>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</si>
  <si>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</si>
  <si>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</si>
  <si>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</si>
  <si>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</si>
  <si>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</si>
  <si>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</si>
  <si>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</si>
  <si>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</si>
  <si>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</si>
  <si>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</si>
  <si>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</si>
  <si>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</si>
  <si>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</si>
  <si>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</si>
  <si>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</si>
  <si>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</si>
  <si>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</si>
  <si>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</si>
  <si>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</si>
  <si>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</si>
  <si>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</si>
  <si>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</si>
  <si>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</si>
  <si>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</si>
  <si>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</si>
  <si>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</si>
  <si>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</si>
  <si>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</si>
  <si>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</si>
  <si>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</si>
  <si>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</si>
  <si>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</si>
  <si>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</si>
  <si>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</si>
  <si>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</si>
  <si>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</si>
  <si>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</si>
  <si>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</si>
  <si>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</si>
  <si>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</si>
  <si>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</si>
  <si>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</si>
  <si>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</si>
  <si>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</si>
  <si>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</si>
  <si>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</si>
  <si>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</si>
  <si>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</si>
  <si>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</si>
  <si>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</si>
  <si>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</si>
  <si>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</si>
  <si>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</si>
  <si>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</si>
  <si>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</si>
  <si>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</si>
  <si>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</si>
  <si>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</si>
  <si>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</si>
  <si>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</si>
  <si>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</si>
  <si>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</si>
  <si>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</si>
  <si>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</si>
  <si>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</si>
  <si>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</si>
  <si>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</si>
  <si>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</si>
  <si>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</si>
  <si>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</si>
  <si>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</si>
  <si>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</si>
  <si>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</si>
  <si>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</si>
  <si>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</si>
  <si>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</si>
  <si>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</si>
  <si>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</si>
  <si>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</si>
  <si>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</si>
  <si>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</si>
  <si>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</si>
  <si>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</si>
  <si>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</si>
  <si>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</si>
  <si>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</si>
  <si>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</si>
  <si>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</si>
  <si>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</si>
  <si>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</si>
  <si>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</si>
  <si>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</si>
  <si>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</si>
  <si>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</si>
  <si>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</si>
  <si>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</si>
  <si>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</si>
  <si>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</si>
  <si>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</si>
  <si>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</si>
  <si>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</si>
  <si>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</si>
  <si>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</si>
  <si>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</si>
  <si>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</si>
  <si>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</si>
  <si>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</si>
  <si>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</si>
  <si>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</si>
  <si>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</si>
  <si>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</si>
  <si>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</si>
  <si>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</si>
  <si>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</si>
  <si>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</si>
  <si>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</si>
  <si>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</si>
  <si>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</si>
  <si>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</si>
  <si>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</si>
  <si>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</si>
  <si>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</si>
  <si>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</si>
  <si>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</si>
  <si>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</si>
  <si>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</si>
  <si>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</si>
  <si>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</si>
  <si>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</si>
  <si>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</si>
  <si>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</si>
  <si>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</si>
  <si>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</si>
  <si>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</si>
  <si>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</si>
  <si>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</si>
  <si>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</si>
  <si>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</si>
  <si>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</si>
  <si>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</si>
  <si>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</si>
  <si>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</si>
  <si>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</si>
  <si>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</si>
  <si>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</si>
  <si>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</si>
  <si>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</si>
  <si>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</si>
  <si>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</si>
  <si>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</si>
  <si>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</si>
  <si>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</si>
  <si>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</si>
  <si>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</si>
  <si>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</si>
  <si>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</si>
  <si>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</si>
  <si>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</si>
  <si>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</si>
  <si>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</si>
  <si>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</si>
  <si>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</si>
  <si>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</si>
  <si>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</si>
  <si>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</si>
  <si>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</si>
  <si>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</si>
  <si>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</si>
  <si>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</si>
  <si>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</si>
  <si>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</si>
  <si>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</si>
  <si>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</si>
  <si>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</si>
  <si>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</si>
  <si>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</si>
  <si>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</si>
  <si>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</si>
  <si>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</si>
  <si>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</si>
  <si>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</si>
  <si>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</si>
  <si>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</si>
  <si>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</si>
  <si>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</si>
  <si>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</si>
  <si>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</si>
  <si>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</si>
  <si>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</si>
  <si>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</si>
  <si>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</si>
  <si>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</si>
  <si>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</si>
  <si>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</si>
  <si>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</si>
  <si>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</si>
  <si>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</si>
  <si>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</si>
  <si>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</si>
  <si>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</si>
  <si>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</si>
  <si>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</si>
  <si>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</si>
  <si>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</si>
  <si>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</si>
  <si>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</si>
  <si>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</si>
  <si>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</si>
  <si>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</si>
  <si>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</si>
  <si>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</si>
  <si>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</si>
  <si>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</si>
  <si>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</si>
  <si>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</si>
  <si>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</si>
  <si>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</si>
  <si>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</si>
  <si>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</si>
  <si>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</si>
  <si>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</si>
  <si>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</si>
  <si>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</si>
  <si>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</si>
  <si>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</si>
  <si>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</si>
  <si>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</si>
  <si>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</si>
  <si>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</si>
  <si>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</si>
  <si>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</si>
  <si>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</si>
  <si>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</si>
  <si>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</si>
  <si>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</si>
  <si>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</si>
  <si>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</si>
  <si>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</si>
  <si>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</si>
  <si>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</si>
  <si>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</si>
  <si>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</si>
  <si>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</si>
  <si>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</si>
  <si>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</si>
  <si>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</si>
  <si>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</si>
  <si>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</si>
  <si>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</si>
  <si>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</si>
  <si>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</si>
  <si>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</si>
  <si>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</si>
  <si>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</si>
  <si>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</si>
  <si>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</si>
  <si>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</si>
  <si>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</si>
  <si>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</si>
  <si>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</si>
  <si>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</si>
  <si>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</si>
  <si>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</si>
  <si>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</si>
  <si>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</si>
  <si>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</si>
  <si>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</si>
  <si>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</si>
  <si>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</si>
  <si>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</si>
  <si>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</si>
  <si>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</si>
  <si>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</si>
  <si>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</si>
  <si>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</si>
  <si>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</si>
  <si>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</si>
  <si>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</si>
  <si>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</si>
  <si>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</si>
  <si>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</si>
  <si>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</si>
  <si>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</si>
  <si>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</si>
  <si>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</si>
  <si>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</si>
  <si>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</si>
  <si>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</si>
  <si>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</si>
  <si>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</si>
  <si>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</si>
  <si>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</si>
  <si>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</si>
  <si>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</si>
  <si>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</si>
  <si>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</si>
  <si>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</si>
  <si>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</si>
  <si>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</si>
  <si>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</si>
  <si>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</si>
  <si>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</si>
  <si>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</si>
  <si>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</si>
  <si>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</si>
  <si>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</si>
  <si>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</si>
  <si>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</si>
  <si>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</si>
  <si>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</si>
  <si>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</si>
  <si>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</si>
  <si>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</si>
  <si>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</si>
  <si>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</si>
  <si>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</si>
  <si>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</si>
  <si>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</si>
  <si>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</si>
  <si>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</si>
  <si>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</si>
  <si>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</si>
  <si>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</si>
  <si>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</si>
  <si>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</si>
  <si>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</si>
  <si>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</si>
  <si>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</si>
  <si>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</si>
  <si>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</si>
  <si>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</si>
  <si>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</si>
  <si>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</si>
  <si>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</si>
  <si>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</si>
  <si>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</si>
  <si>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</si>
  <si>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</si>
  <si>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</si>
  <si>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</si>
  <si>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</si>
  <si>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</si>
  <si>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</si>
  <si>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</si>
  <si>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</si>
  <si>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</si>
  <si>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</si>
  <si>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</si>
  <si>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</si>
  <si>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</si>
  <si>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</si>
  <si>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</si>
  <si>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</si>
  <si>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</si>
  <si>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</si>
  <si>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</si>
  <si>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</si>
  <si>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</si>
  <si>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</si>
  <si>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</si>
  <si>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</si>
  <si>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</si>
  <si>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</si>
  <si>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</si>
  <si>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</si>
  <si>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</si>
  <si>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</si>
  <si>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</si>
  <si>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</si>
  <si>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</si>
  <si>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</si>
  <si>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</si>
  <si>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</si>
  <si>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</si>
  <si>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</si>
  <si>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</si>
  <si>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</si>
  <si>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</si>
  <si>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</si>
  <si>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</si>
  <si>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</si>
  <si>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</si>
  <si>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</si>
  <si>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</si>
  <si>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</si>
  <si>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</si>
  <si>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</si>
  <si>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</si>
  <si>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</si>
  <si>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</si>
  <si>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</si>
  <si>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</si>
  <si>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</si>
  <si>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</si>
  <si>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</si>
  <si>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</si>
  <si>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</si>
  <si>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</si>
  <si>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</si>
  <si>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</si>
  <si>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</si>
  <si>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</si>
  <si>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</si>
  <si>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</si>
  <si>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</si>
  <si>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</si>
  <si>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</si>
  <si>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</si>
  <si>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</si>
  <si>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</si>
  <si>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</si>
  <si>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</si>
  <si>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</si>
  <si>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</si>
  <si>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</si>
  <si>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</si>
  <si>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</si>
  <si>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</si>
  <si>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</si>
  <si>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</si>
  <si>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</si>
  <si>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</si>
  <si>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</si>
  <si>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</si>
  <si>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</si>
  <si>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</si>
  <si>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</si>
  <si>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</si>
  <si>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</si>
  <si>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</si>
  <si>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</si>
  <si>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</si>
  <si>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</si>
  <si>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</si>
  <si>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</si>
  <si>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</si>
  <si>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</si>
  <si>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</si>
  <si>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</si>
  <si>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</si>
  <si>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</si>
  <si>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</si>
  <si>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</si>
  <si>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</si>
  <si>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</si>
  <si>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</si>
  <si>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</si>
  <si>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</si>
  <si>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</si>
  <si>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</si>
  <si>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</si>
  <si>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</si>
  <si>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</si>
  <si>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</si>
  <si>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</si>
  <si>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</si>
  <si>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</si>
  <si>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</si>
  <si>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</si>
  <si>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</si>
  <si>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</si>
  <si>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</si>
  <si>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</si>
  <si>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</si>
  <si>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</si>
  <si>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</si>
  <si>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</si>
  <si>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</si>
  <si>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</si>
  <si>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</si>
  <si>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</si>
  <si>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</si>
  <si>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</si>
  <si>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</si>
  <si>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</si>
  <si>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</si>
  <si>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</si>
  <si>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</si>
  <si>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</si>
  <si>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</si>
  <si>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</si>
  <si>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</si>
  <si>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</si>
  <si>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</si>
  <si>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</si>
  <si>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</si>
  <si>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</si>
  <si>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</si>
  <si>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</si>
  <si>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</si>
  <si>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</si>
  <si>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</si>
  <si>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</si>
  <si>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</si>
  <si>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</si>
  <si>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</si>
  <si>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</si>
  <si>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</si>
  <si>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</si>
  <si>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</si>
  <si>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</si>
  <si>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</si>
  <si>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</si>
  <si>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</si>
  <si>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</si>
  <si>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</si>
  <si>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</si>
  <si>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</si>
  <si>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</si>
  <si>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</si>
  <si>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</si>
  <si>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</si>
  <si>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</si>
  <si>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</si>
  <si>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</si>
  <si>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</si>
  <si>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</si>
  <si>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</si>
  <si>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</si>
  <si>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</si>
  <si>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</si>
  <si>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</si>
  <si>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</si>
  <si>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</si>
  <si>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</si>
  <si>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</si>
  <si>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</si>
  <si>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</si>
  <si>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</si>
  <si>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</si>
  <si>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</si>
  <si>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</si>
  <si>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</si>
  <si>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</si>
  <si>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</si>
  <si>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</si>
  <si>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</si>
  <si>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</si>
  <si>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</si>
  <si>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</si>
  <si>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</si>
  <si>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</si>
  <si>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</si>
  <si>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</si>
  <si>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</si>
  <si>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</si>
  <si>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</si>
  <si>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</si>
  <si>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</si>
  <si>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</si>
  <si>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</si>
  <si>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</si>
  <si>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</si>
  <si>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</si>
  <si>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</si>
  <si>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</si>
  <si>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</si>
  <si>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</si>
  <si>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</si>
  <si>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</si>
  <si>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</si>
  <si>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</si>
  <si>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</si>
  <si>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</si>
  <si>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</si>
  <si>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</si>
  <si>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</si>
  <si>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</si>
  <si>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</si>
  <si>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</si>
  <si>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</si>
  <si>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</si>
  <si>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</si>
  <si>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</si>
  <si>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</si>
  <si>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</si>
  <si>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</si>
  <si>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</si>
  <si>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</si>
  <si>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</si>
  <si>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</si>
  <si>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</si>
  <si>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</si>
  <si>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</si>
  <si>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</si>
  <si>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</si>
  <si>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</si>
  <si>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</si>
  <si>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</si>
  <si>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</si>
  <si>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</si>
  <si>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</si>
  <si>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</si>
  <si>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</si>
  <si>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</si>
  <si>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</si>
  <si>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</si>
  <si>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</si>
  <si>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</si>
  <si>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</si>
  <si>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</si>
  <si>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</si>
  <si>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</si>
  <si>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</si>
  <si>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</si>
  <si>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</si>
  <si>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</si>
  <si>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</si>
  <si>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</si>
  <si>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</si>
  <si>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</si>
  <si>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</si>
  <si>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</si>
  <si>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</si>
  <si>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</si>
  <si>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</si>
  <si>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</si>
  <si>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</si>
  <si>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</si>
  <si>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</si>
  <si>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</si>
  <si>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</si>
  <si>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</si>
  <si>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</si>
  <si>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</si>
  <si>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</si>
  <si>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</si>
  <si>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</si>
  <si>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</si>
  <si>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</si>
  <si>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</si>
  <si>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</si>
  <si>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</si>
  <si>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</si>
  <si>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</si>
  <si>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</si>
  <si>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</si>
  <si>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</si>
  <si>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</si>
  <si>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</si>
  <si>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</si>
  <si>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</si>
  <si>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</si>
  <si>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</si>
  <si>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</si>
  <si>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</si>
  <si>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</si>
  <si>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</si>
  <si>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</si>
  <si>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</si>
  <si>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</si>
  <si>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</si>
  <si>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</si>
  <si>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</si>
  <si>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</si>
  <si>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</si>
  <si>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</si>
  <si>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</si>
  <si>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</si>
  <si>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</si>
  <si>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</si>
  <si>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</si>
  <si>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</si>
  <si>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</si>
  <si>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</si>
  <si>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</si>
  <si>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</si>
  <si>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</si>
  <si>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</si>
  <si>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</si>
  <si>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</si>
  <si>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</si>
  <si>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</si>
  <si>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</si>
  <si>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</si>
  <si>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</si>
  <si>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</si>
  <si>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</si>
  <si>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</si>
  <si>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</si>
  <si>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</si>
  <si>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</si>
  <si>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</si>
  <si>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</si>
  <si>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</si>
  <si>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</si>
  <si>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</si>
  <si>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</si>
  <si>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</si>
  <si>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</si>
  <si>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</si>
  <si>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</si>
  <si>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</si>
  <si>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</si>
  <si>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</si>
  <si>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</si>
  <si>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</si>
  <si>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</si>
  <si>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</si>
  <si>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</si>
  <si>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</si>
  <si>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</si>
  <si>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</si>
  <si>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</si>
  <si>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</si>
  <si>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</si>
  <si>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</si>
  <si>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</si>
  <si>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</si>
  <si>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</si>
  <si>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</si>
  <si>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</si>
  <si>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</si>
  <si>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</si>
  <si>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</si>
  <si>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</si>
  <si>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</si>
  <si>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</si>
  <si>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</si>
  <si>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</si>
  <si>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</si>
  <si>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</si>
  <si>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</si>
  <si>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</si>
  <si>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</si>
  <si>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</si>
  <si>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</si>
  <si>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</si>
  <si>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</si>
  <si>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</si>
  <si>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</si>
  <si>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</si>
  <si>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</si>
  <si>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</si>
  <si>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</si>
  <si>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</si>
  <si>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</si>
  <si>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</si>
  <si>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</si>
  <si>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</si>
  <si>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</si>
  <si>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</si>
  <si>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</si>
  <si>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</si>
  <si>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</si>
  <si>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</si>
  <si>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</si>
  <si>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</si>
  <si>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</si>
  <si>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</si>
  <si>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</si>
  <si>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</si>
  <si>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</si>
  <si>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</si>
  <si>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</si>
  <si>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</si>
  <si>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</si>
  <si>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</si>
  <si>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</si>
  <si>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</si>
  <si>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</si>
  <si>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</si>
  <si>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</si>
  <si>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</si>
  <si>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</si>
  <si>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</si>
  <si>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</si>
  <si>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</si>
  <si>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</si>
  <si>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</si>
  <si>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</si>
  <si>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</si>
  <si>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</si>
  <si>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</si>
  <si>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</si>
  <si>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</si>
  <si>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</si>
  <si>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</si>
  <si>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</si>
  <si>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</si>
  <si>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</si>
  <si>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</si>
  <si>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</si>
  <si>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</si>
  <si>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</si>
  <si>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</si>
  <si>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</si>
  <si>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</si>
  <si>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</si>
  <si>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</si>
  <si>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</si>
  <si>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</si>
  <si>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</si>
  <si>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</si>
  <si>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</si>
  <si>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</si>
  <si>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</si>
  <si>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</si>
  <si>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</si>
  <si>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</si>
  <si>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</si>
  <si>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</si>
  <si>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</si>
  <si>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</si>
  <si>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</si>
  <si>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</si>
  <si>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</si>
  <si>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</si>
  <si>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</si>
  <si>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</si>
  <si>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</si>
  <si>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</si>
  <si>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</si>
  <si>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</si>
  <si>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</si>
  <si>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</si>
  <si>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</si>
  <si>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</si>
  <si>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</si>
  <si>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</si>
  <si>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</si>
  <si>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</si>
  <si>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</si>
  <si>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</si>
  <si>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</si>
  <si>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</si>
  <si>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</si>
  <si>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</si>
  <si>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</si>
  <si>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</si>
  <si>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</si>
  <si>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</si>
  <si>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</si>
  <si>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</si>
  <si>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</si>
  <si>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</si>
  <si>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</si>
  <si>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</si>
  <si>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</si>
  <si>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</si>
  <si>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</si>
  <si>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</si>
  <si>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</si>
  <si>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</si>
  <si>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</si>
  <si>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</si>
  <si>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</si>
  <si>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</si>
  <si>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</si>
  <si>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</si>
  <si>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</si>
  <si>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</si>
  <si>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</si>
  <si>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</si>
  <si>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</si>
  <si>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</si>
  <si>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</si>
  <si>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</si>
  <si>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</si>
  <si>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</si>
  <si>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</si>
  <si>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</si>
  <si>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</si>
  <si>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</si>
  <si>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</si>
  <si>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</si>
  <si>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</si>
  <si>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</si>
  <si>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</si>
  <si>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</si>
  <si>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</si>
  <si>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</si>
  <si>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</si>
  <si>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</si>
  <si>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</si>
  <si>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</si>
  <si>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</si>
  <si>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</si>
  <si>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</si>
  <si>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</si>
  <si>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</si>
  <si>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</si>
  <si>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</si>
  <si>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</si>
  <si>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</si>
  <si>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</si>
  <si>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</si>
  <si>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</si>
  <si>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</si>
  <si>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</si>
  <si>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</si>
  <si>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</si>
  <si>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</si>
  <si>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</si>
  <si>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</si>
  <si>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</si>
  <si>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</si>
  <si>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</si>
  <si>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</si>
  <si>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</si>
  <si>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</si>
  <si>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</si>
  <si>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</si>
  <si>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</si>
  <si>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</si>
  <si>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</si>
  <si>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</si>
  <si>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</si>
  <si>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</si>
  <si>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</si>
  <si>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</si>
  <si>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</si>
  <si>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</si>
  <si>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</si>
  <si>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</si>
  <si>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</si>
  <si>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</si>
  <si>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</si>
  <si>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</si>
  <si>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</si>
  <si>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</si>
  <si>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</si>
  <si>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</si>
  <si>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</si>
  <si>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</si>
  <si>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</si>
  <si>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</si>
  <si>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</si>
  <si>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</si>
  <si>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</si>
  <si>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</si>
  <si>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</si>
  <si>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</si>
  <si>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</si>
  <si>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</si>
  <si>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</si>
  <si>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</si>
  <si>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</si>
  <si>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</si>
  <si>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</si>
  <si>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</si>
  <si>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</si>
  <si>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</si>
  <si>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</si>
  <si>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</si>
  <si>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</si>
  <si>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</si>
  <si>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</si>
  <si>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</si>
  <si>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</si>
  <si>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</si>
  <si>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</si>
  <si>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</si>
  <si>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</si>
  <si>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</si>
  <si>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</si>
  <si>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</si>
  <si>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</si>
  <si>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</si>
  <si>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</si>
  <si>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</si>
  <si>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</si>
  <si>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</si>
  <si>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</si>
  <si>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</si>
  <si>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</si>
  <si>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</si>
  <si>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</si>
  <si>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</si>
  <si>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</si>
  <si>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</si>
  <si>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</si>
  <si>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</si>
  <si>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</si>
  <si>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</si>
  <si>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</si>
  <si>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</si>
  <si>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</si>
  <si>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</si>
  <si>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</si>
  <si>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</si>
  <si>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</si>
  <si>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</si>
  <si>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</si>
  <si>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</si>
  <si>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</si>
  <si>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</si>
  <si>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</si>
  <si>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</si>
  <si>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</si>
  <si>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</si>
  <si>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</si>
  <si>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</si>
  <si>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</si>
  <si>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</si>
  <si>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</si>
  <si>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</si>
  <si>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</si>
  <si>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</si>
  <si>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</si>
  <si>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</si>
  <si>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</si>
  <si>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</si>
  <si>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</si>
  <si>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</si>
  <si>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</si>
  <si>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</si>
  <si>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</si>
  <si>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</si>
  <si>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</si>
  <si>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</si>
  <si>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</si>
  <si>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</si>
  <si>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</si>
  <si>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</si>
  <si>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</si>
  <si>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</si>
  <si>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</si>
  <si>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</si>
  <si>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</si>
  <si>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</si>
  <si>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</si>
  <si>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</si>
  <si>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</si>
  <si>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</si>
  <si>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</si>
  <si>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</si>
  <si>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</si>
  <si>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</si>
  <si>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</si>
  <si>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</si>
  <si>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</si>
  <si>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</si>
  <si>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</si>
  <si>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</si>
  <si>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</si>
  <si>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</si>
  <si>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</si>
  <si>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</si>
  <si>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</si>
  <si>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</si>
  <si>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</si>
  <si>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</si>
  <si>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</si>
  <si>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</si>
  <si>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</si>
  <si>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</si>
  <si>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</si>
  <si>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</si>
  <si>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</si>
  <si>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</si>
  <si>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</si>
  <si>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</si>
  <si>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</si>
  <si>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</si>
  <si>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</si>
  <si>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</si>
  <si>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</si>
  <si>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</si>
  <si>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</si>
  <si>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</si>
  <si>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</si>
  <si>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</si>
  <si>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</si>
  <si>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</si>
  <si>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</si>
  <si>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</si>
  <si>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</si>
  <si>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</si>
  <si>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</si>
  <si>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</si>
  <si>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</si>
  <si>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</si>
  <si>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</si>
  <si>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</si>
  <si>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</si>
  <si>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</si>
  <si>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</si>
  <si>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</si>
  <si>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</si>
  <si>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</si>
  <si>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</si>
  <si>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</si>
  <si>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</si>
  <si>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</si>
  <si>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</si>
  <si>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</si>
  <si>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</si>
  <si>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</si>
  <si>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</si>
  <si>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</si>
  <si>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</si>
  <si>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</si>
  <si>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</si>
  <si>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</si>
  <si>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</si>
  <si>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</si>
  <si>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</si>
  <si>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</si>
  <si>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</si>
  <si>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</si>
  <si>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</si>
  <si>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</si>
  <si>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</si>
  <si>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</si>
  <si>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</si>
  <si>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</si>
  <si>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</si>
  <si>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</si>
  <si>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</si>
  <si>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</si>
  <si>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</si>
  <si>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</si>
  <si>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</si>
  <si>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</si>
  <si>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</si>
  <si>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</si>
  <si>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</si>
  <si>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</si>
  <si>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</si>
  <si>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</si>
  <si>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</si>
  <si>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</si>
  <si>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</si>
  <si>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</si>
  <si>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</si>
  <si>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</si>
  <si>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</si>
  <si>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</si>
  <si>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</si>
  <si>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</si>
  <si>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</si>
  <si>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</si>
  <si>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</si>
  <si>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</si>
  <si>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</si>
  <si>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</si>
  <si>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</si>
  <si>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</si>
  <si>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</si>
  <si>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</si>
  <si>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</si>
  <si>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</si>
  <si>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</si>
  <si>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</si>
  <si>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</si>
  <si>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</si>
  <si>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</si>
  <si>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</si>
  <si>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</si>
  <si>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</si>
  <si>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</si>
  <si>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</si>
  <si>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</si>
  <si>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</si>
  <si>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</si>
  <si>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</si>
  <si>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</si>
  <si>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</si>
  <si>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</si>
  <si>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</si>
  <si>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</si>
  <si>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</si>
  <si>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</si>
  <si>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</si>
  <si>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</si>
  <si>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</si>
  <si>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</si>
  <si>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</si>
  <si>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</si>
  <si>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</si>
  <si>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</si>
  <si>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</si>
  <si>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</si>
  <si>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</si>
  <si>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</si>
  <si>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</si>
  <si>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</si>
  <si>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</si>
  <si>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</si>
  <si>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</si>
  <si>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</si>
  <si>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</si>
  <si>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</si>
  <si>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</si>
  <si>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</si>
  <si>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</si>
  <si>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</si>
  <si>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</si>
  <si>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</si>
  <si>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</si>
  <si>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</si>
  <si>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</si>
  <si>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</si>
  <si>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</si>
  <si>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</si>
  <si>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</si>
  <si>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</si>
  <si>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</si>
  <si>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</si>
  <si>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</si>
  <si>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</si>
  <si>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</si>
  <si>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</si>
  <si>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</si>
  <si>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</si>
  <si>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</si>
  <si>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</si>
  <si>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</si>
  <si>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</si>
  <si>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</si>
  <si>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</si>
  <si>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</si>
  <si>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</si>
  <si>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</si>
  <si>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</si>
  <si>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</si>
  <si>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</si>
  <si>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</si>
  <si>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</si>
  <si>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</si>
  <si>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</si>
  <si>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</si>
  <si>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</si>
  <si>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</si>
  <si>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</si>
  <si>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</si>
  <si>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</si>
  <si>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</si>
  <si>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</si>
  <si>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</si>
  <si>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</si>
  <si>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</si>
  <si>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</si>
  <si>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</si>
  <si>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</si>
  <si>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</si>
  <si>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</si>
  <si>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</si>
  <si>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</si>
  <si>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</si>
  <si>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</si>
  <si>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</si>
  <si>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</si>
  <si>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</si>
  <si>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</si>
  <si>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</si>
  <si>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</si>
  <si>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</si>
  <si>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</si>
  <si>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</si>
  <si>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</si>
  <si>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</si>
  <si>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</si>
  <si>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</si>
  <si>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</si>
  <si>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</si>
  <si>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</si>
  <si>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</si>
  <si>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</si>
  <si>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</si>
  <si>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</si>
  <si>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</si>
  <si>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</si>
  <si>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</si>
  <si>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</si>
  <si>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</si>
  <si>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</si>
  <si>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</si>
  <si>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</si>
  <si>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</si>
  <si>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</si>
  <si>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</si>
  <si>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</si>
  <si>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</si>
  <si>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</si>
  <si>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</si>
  <si>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</si>
  <si>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</si>
  <si>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</si>
  <si>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</si>
  <si>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</si>
  <si>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</si>
  <si>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</si>
  <si>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</si>
  <si>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</si>
  <si>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</si>
  <si>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</si>
  <si>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</si>
  <si>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</si>
  <si>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</si>
  <si>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</si>
  <si>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</si>
  <si>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</si>
  <si>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</si>
  <si>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</si>
  <si>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</si>
  <si>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</si>
  <si>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</si>
  <si>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</si>
  <si>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</si>
  <si>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</si>
  <si>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</si>
  <si>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</si>
  <si>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</si>
  <si>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</si>
  <si>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</si>
  <si>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</si>
  <si>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</si>
  <si>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</si>
  <si>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</si>
  <si>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</si>
  <si>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</si>
  <si>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</si>
  <si>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</si>
  <si>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</si>
  <si>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</si>
  <si>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</si>
  <si>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</si>
  <si>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</si>
  <si>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</si>
  <si>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</si>
  <si>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</si>
  <si>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</si>
  <si>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</si>
  <si>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</si>
  <si>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</si>
  <si>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</si>
  <si>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</si>
  <si>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</si>
  <si>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</si>
  <si>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</si>
  <si>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</si>
  <si>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</si>
  <si>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</si>
  <si>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</si>
  <si>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</si>
  <si>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</si>
  <si>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</si>
  <si>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</si>
  <si>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</si>
  <si>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</si>
  <si>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</si>
  <si>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</si>
  <si>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</si>
  <si>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</si>
  <si>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</si>
  <si>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</si>
  <si>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</si>
  <si>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</si>
  <si>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</si>
  <si>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</si>
  <si>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</si>
  <si>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</si>
  <si>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</si>
  <si>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</si>
  <si>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</si>
  <si>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</si>
  <si>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</si>
  <si>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</si>
  <si>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</si>
  <si>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</si>
  <si>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</si>
  <si>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</si>
  <si>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</si>
  <si>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</si>
  <si>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</si>
  <si>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</si>
  <si>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</si>
  <si>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</si>
  <si>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</si>
  <si>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</si>
  <si>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</si>
  <si>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</si>
  <si>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</si>
  <si>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</si>
  <si>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</si>
  <si>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</si>
  <si>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</si>
  <si>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</si>
  <si>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</si>
  <si>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</si>
  <si>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</si>
  <si>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</si>
  <si>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</si>
  <si>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</si>
  <si>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</si>
  <si>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</si>
  <si>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</si>
  <si>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</si>
  <si>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</si>
  <si>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</si>
  <si>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</si>
  <si>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</si>
  <si>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</si>
  <si>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</si>
  <si>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</si>
  <si>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</si>
  <si>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</si>
  <si>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</si>
  <si>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</si>
  <si>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</si>
  <si>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</si>
  <si>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</si>
  <si>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</si>
  <si>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</si>
  <si>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</si>
  <si>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</si>
  <si>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</si>
  <si>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</si>
  <si>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</si>
  <si>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</si>
  <si>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</si>
  <si>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</si>
  <si>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</si>
  <si>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</si>
  <si>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</si>
  <si>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</si>
  <si>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</si>
  <si>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</si>
  <si>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</si>
  <si>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</si>
  <si>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</si>
  <si>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</si>
  <si>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</si>
  <si>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</si>
  <si>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</si>
  <si>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</si>
  <si>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</si>
  <si>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</si>
  <si>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</si>
  <si>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</si>
  <si>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</si>
  <si>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</si>
  <si>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</si>
  <si>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</si>
  <si>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</si>
  <si>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</si>
  <si>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</si>
  <si>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</si>
  <si>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</si>
  <si>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</si>
  <si>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</si>
  <si>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</si>
  <si>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</si>
  <si>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</si>
  <si>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</si>
  <si>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</si>
  <si>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</si>
  <si>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</si>
  <si>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</si>
  <si>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</si>
  <si>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</si>
  <si>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</si>
  <si>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</si>
  <si>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</si>
  <si>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</si>
  <si>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</si>
  <si>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</si>
  <si>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</si>
  <si>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</si>
  <si>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</si>
  <si>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</si>
  <si>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</si>
  <si>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</si>
  <si>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</si>
  <si>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</si>
  <si>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</si>
  <si>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</si>
  <si>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</si>
  <si>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</si>
  <si>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</si>
  <si>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</si>
  <si>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</si>
  <si>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</si>
  <si>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</si>
  <si>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</si>
  <si>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</si>
  <si>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</si>
  <si>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</si>
  <si>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</si>
  <si>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</si>
  <si>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</si>
  <si>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</si>
  <si>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</si>
  <si>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</si>
  <si>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</si>
  <si>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</si>
  <si>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</si>
  <si>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</si>
  <si>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</si>
  <si>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</si>
  <si>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</si>
  <si>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</si>
  <si>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</si>
  <si>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</si>
  <si>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</si>
  <si>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</si>
  <si>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</si>
  <si>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</si>
  <si>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</si>
  <si>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</si>
  <si>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</si>
  <si>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</si>
  <si>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</si>
  <si>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</si>
  <si>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</si>
  <si>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</si>
  <si>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</si>
  <si>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</si>
  <si>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</si>
  <si>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</si>
  <si>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</si>
  <si>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</si>
  <si>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</si>
  <si>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</si>
  <si>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</si>
  <si>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</si>
  <si>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</si>
  <si>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</si>
  <si>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</si>
  <si>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</si>
  <si>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</si>
  <si>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</si>
  <si>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</si>
  <si>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</si>
  <si>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</si>
  <si>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</si>
  <si>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</si>
  <si>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</si>
  <si>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</si>
  <si>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</si>
  <si>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</si>
  <si>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</si>
  <si>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</si>
  <si>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</si>
  <si>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</si>
  <si>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</si>
  <si>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</si>
  <si>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</si>
  <si>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</si>
  <si>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</si>
  <si>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</si>
  <si>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</si>
  <si>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</si>
  <si>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</si>
  <si>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</si>
  <si>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</si>
  <si>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</si>
  <si>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</si>
  <si>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</si>
  <si>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</si>
  <si>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</si>
  <si>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</si>
  <si>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</si>
  <si>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</si>
  <si>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</si>
  <si>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</si>
  <si>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</si>
  <si>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</si>
  <si>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</si>
  <si>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</si>
  <si>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</si>
  <si>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</si>
  <si>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</si>
  <si>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</si>
  <si>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</si>
  <si>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</si>
  <si>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</si>
  <si>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</si>
  <si>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</si>
  <si>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</si>
  <si>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</si>
  <si>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</si>
  <si>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</si>
  <si>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</si>
  <si>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</si>
  <si>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</si>
  <si>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</si>
  <si>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</si>
  <si>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</si>
  <si>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</si>
  <si>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</si>
  <si>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</si>
  <si>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</si>
  <si>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</si>
  <si>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</si>
  <si>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</si>
  <si>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</si>
  <si>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</si>
  <si>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</si>
  <si>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</si>
  <si>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</si>
  <si>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</si>
  <si>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</si>
  <si>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</si>
  <si>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</si>
  <si>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</si>
  <si>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</si>
  <si>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</si>
  <si>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</si>
  <si>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</si>
  <si>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</si>
  <si>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</si>
  <si>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</si>
  <si>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</si>
  <si>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</si>
  <si>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</si>
  <si>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</si>
  <si>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</si>
  <si>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</si>
  <si>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</si>
  <si>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</si>
  <si>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</si>
  <si>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</si>
  <si>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</si>
  <si>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</si>
  <si>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</si>
  <si>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</si>
  <si>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</si>
  <si>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</si>
  <si>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</si>
  <si>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</si>
  <si>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</si>
  <si>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</si>
  <si>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</si>
  <si>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</si>
  <si>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</si>
  <si>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</si>
  <si>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</si>
  <si>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</si>
  <si>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</si>
  <si>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</si>
  <si>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</si>
  <si>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</si>
  <si>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</si>
  <si>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</si>
  <si>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</si>
  <si>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</si>
  <si>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</si>
  <si>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</si>
  <si>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</si>
  <si>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</si>
  <si>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</si>
  <si>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</si>
  <si>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</si>
  <si>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</si>
  <si>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</si>
  <si>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</si>
  <si>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</si>
  <si>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</si>
  <si>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</si>
  <si>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</si>
  <si>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</si>
  <si>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</si>
  <si>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</si>
  <si>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</si>
  <si>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</si>
  <si>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</si>
  <si>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</si>
  <si>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</si>
  <si>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</si>
  <si>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</si>
  <si>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</si>
  <si>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</si>
  <si>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</si>
  <si>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</si>
  <si>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</si>
  <si>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</si>
  <si>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</si>
  <si>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</si>
  <si>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</si>
  <si>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</si>
  <si>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</si>
  <si>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</si>
  <si>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</si>
  <si>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</si>
  <si>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</si>
  <si>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</si>
  <si>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</si>
  <si>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</si>
  <si>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</si>
  <si>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</si>
  <si>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</si>
  <si>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</si>
  <si>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</si>
  <si>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</si>
  <si>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</si>
  <si>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</si>
  <si>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</si>
  <si>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</si>
  <si>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</si>
  <si>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</si>
  <si>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</si>
  <si>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</si>
  <si>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</si>
  <si>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</si>
  <si>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</si>
  <si>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</si>
  <si>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</si>
  <si>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</si>
  <si>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</si>
  <si>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</si>
  <si>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</si>
  <si>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</si>
  <si>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</si>
  <si>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</si>
  <si>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</si>
  <si>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</si>
  <si>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</si>
  <si>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</si>
  <si>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</si>
  <si>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</si>
  <si>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</si>
  <si>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</si>
  <si>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</si>
  <si>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</si>
  <si>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</si>
  <si>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</si>
  <si>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</si>
  <si>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</si>
  <si>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</si>
  <si>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</si>
  <si>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</si>
  <si>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</si>
  <si>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</si>
  <si>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</si>
  <si>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</si>
  <si>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</si>
  <si>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</si>
  <si>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</si>
  <si>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</si>
  <si>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</si>
  <si>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</si>
  <si>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</si>
  <si>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</si>
  <si>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</si>
  <si>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</si>
  <si>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</si>
  <si>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</si>
  <si>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</si>
  <si>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</si>
  <si>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</si>
  <si>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</si>
  <si>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</si>
  <si>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</si>
  <si>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</si>
  <si>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</si>
  <si>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</si>
  <si>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</si>
  <si>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</si>
  <si>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</si>
  <si>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</si>
  <si>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</si>
  <si>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</si>
  <si>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</si>
  <si>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</si>
  <si>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</si>
  <si>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</si>
  <si>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</si>
  <si>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</si>
  <si>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</si>
  <si>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</si>
  <si>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</si>
  <si>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</si>
  <si>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</si>
  <si>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</si>
  <si>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</si>
  <si>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</si>
  <si>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</si>
  <si>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</si>
  <si>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</si>
  <si>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</si>
  <si>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</si>
  <si>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</si>
  <si>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</si>
  <si>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</si>
  <si>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</si>
  <si>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</si>
  <si>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</si>
  <si>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</si>
  <si>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</si>
  <si>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</si>
  <si>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</si>
  <si>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</si>
  <si>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</si>
  <si>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</si>
  <si>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</si>
  <si>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</si>
  <si>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</si>
  <si>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</si>
  <si>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</si>
  <si>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</si>
  <si>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</si>
  <si>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</si>
  <si>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</si>
  <si>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</si>
  <si>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</si>
  <si>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</si>
  <si>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</si>
  <si>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</si>
  <si>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</si>
  <si>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</si>
  <si>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</si>
  <si>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</si>
  <si>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</si>
  <si>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</si>
  <si>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</si>
  <si>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</si>
  <si>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</si>
  <si>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</si>
  <si>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</si>
  <si>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</si>
  <si>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</si>
  <si>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</si>
  <si>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</si>
  <si>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</si>
  <si>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</si>
  <si>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</si>
  <si>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</si>
  <si>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</si>
  <si>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</si>
  <si>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</si>
  <si>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</si>
  <si>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</si>
  <si>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</si>
  <si>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</si>
  <si>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</si>
  <si>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</si>
  <si>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</si>
  <si>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</si>
  <si>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</si>
  <si>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</si>
  <si>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</si>
  <si>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</si>
  <si>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</si>
  <si>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</si>
  <si>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</si>
  <si>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</si>
  <si>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</si>
  <si>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</si>
  <si>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</si>
  <si>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</si>
  <si>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</si>
  <si>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</si>
  <si>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</si>
  <si>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</si>
  <si>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</si>
  <si>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</si>
  <si>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</si>
  <si>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</si>
  <si>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</si>
  <si>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</si>
  <si>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</si>
  <si>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</si>
  <si>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</si>
  <si>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</si>
  <si>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</si>
  <si>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</si>
  <si>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</si>
  <si>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</si>
  <si>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</si>
  <si>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</si>
  <si>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</si>
  <si>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</si>
  <si>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</si>
  <si>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</si>
  <si>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</si>
  <si>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</si>
  <si>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</si>
  <si>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</si>
  <si>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</si>
  <si>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</si>
  <si>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</si>
  <si>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</si>
  <si>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</si>
  <si>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</si>
  <si>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</si>
  <si>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</si>
  <si>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</si>
  <si>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</si>
  <si>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</si>
  <si>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</si>
  <si>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</si>
  <si>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</si>
  <si>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</si>
  <si>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</si>
  <si>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</si>
  <si>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</si>
  <si>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</si>
  <si>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</si>
  <si>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</si>
  <si>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</si>
  <si>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</si>
  <si>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</si>
  <si>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</si>
  <si>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</si>
  <si>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</si>
  <si>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</si>
  <si>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</si>
  <si>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</si>
  <si>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</si>
  <si>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</si>
  <si>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</si>
  <si>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</si>
  <si>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</si>
  <si>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</si>
  <si>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</si>
  <si>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</si>
  <si>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</si>
  <si>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</si>
  <si>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</si>
  <si>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</si>
  <si>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</si>
  <si>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</si>
  <si>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</si>
  <si>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</si>
  <si>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</si>
  <si>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</si>
  <si>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</si>
  <si>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</si>
  <si>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</si>
  <si>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</si>
  <si>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</si>
  <si>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</si>
  <si>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</si>
  <si>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</si>
  <si>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</si>
  <si>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</si>
  <si>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</si>
  <si>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</si>
  <si>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</si>
  <si>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</si>
  <si>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</si>
  <si>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</si>
  <si>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</si>
  <si>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</si>
  <si>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</si>
  <si>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</si>
  <si>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</si>
  <si>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</si>
  <si>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</si>
  <si>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</si>
  <si>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</si>
  <si>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</si>
  <si>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</si>
  <si>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</si>
  <si>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</si>
  <si>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</si>
  <si>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</si>
  <si>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</si>
  <si>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</si>
  <si>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</si>
  <si>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</si>
  <si>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</si>
  <si>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</si>
  <si>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</si>
  <si>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</si>
  <si>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</si>
  <si>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</si>
  <si>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</si>
  <si>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</si>
  <si>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</si>
  <si>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</si>
  <si>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</si>
  <si>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</si>
  <si>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</si>
  <si>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</si>
  <si>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</si>
  <si>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</si>
  <si>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</si>
  <si>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</si>
  <si>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</si>
  <si>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</si>
  <si>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</si>
  <si>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</si>
  <si>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</si>
  <si>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</si>
  <si>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</si>
  <si>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</si>
  <si>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</si>
  <si>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</si>
  <si>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</si>
  <si>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</si>
  <si>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</si>
  <si>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</si>
  <si>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</si>
  <si>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</si>
  <si>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</si>
  <si>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</si>
  <si>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</si>
  <si>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</si>
  <si>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</si>
  <si>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</si>
  <si>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</si>
  <si>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</si>
  <si>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</si>
  <si>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</si>
  <si>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</si>
  <si>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</si>
  <si>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</si>
  <si>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</si>
  <si>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</si>
  <si>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</si>
  <si>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</si>
  <si>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</si>
  <si>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</si>
  <si>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</si>
  <si>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</si>
  <si>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</si>
  <si>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</si>
  <si>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</si>
  <si>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</si>
  <si>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</si>
  <si>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</si>
  <si>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</si>
  <si>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</si>
  <si>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</si>
  <si>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</si>
  <si>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</si>
  <si>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</si>
  <si>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</si>
  <si>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</si>
  <si>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</si>
  <si>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</si>
  <si>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</si>
  <si>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</si>
  <si>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</si>
  <si>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</si>
  <si>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</si>
  <si>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</si>
  <si>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</si>
  <si>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</si>
  <si>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</si>
  <si>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</si>
  <si>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</si>
  <si>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</si>
  <si>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</si>
  <si>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</si>
  <si>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</si>
  <si>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</si>
  <si>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</si>
  <si>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</si>
  <si>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</si>
  <si>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</si>
  <si>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</si>
  <si>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</si>
  <si>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</si>
  <si>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</si>
  <si>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</si>
  <si>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</si>
  <si>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</si>
  <si>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</si>
  <si>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</si>
  <si>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</si>
  <si>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</si>
  <si>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</si>
  <si>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</si>
  <si>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</si>
  <si>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</si>
  <si>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</si>
  <si>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</si>
  <si>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</si>
  <si>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</si>
  <si>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</si>
  <si>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</si>
  <si>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</si>
  <si>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</si>
  <si>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</si>
  <si>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</si>
  <si>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</si>
  <si>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</si>
  <si>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</si>
  <si>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</si>
  <si>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</si>
  <si>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</si>
  <si>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</si>
  <si>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</si>
  <si>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</si>
  <si>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</si>
  <si>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</si>
  <si>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</si>
  <si>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</si>
  <si>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</si>
  <si>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</si>
  <si>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</si>
  <si>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</si>
  <si>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</si>
  <si>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</si>
  <si>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</si>
  <si>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</si>
  <si>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</si>
  <si>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</si>
  <si>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</si>
  <si>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</si>
  <si>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</si>
  <si>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</si>
  <si>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</si>
  <si>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</si>
  <si>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</si>
  <si>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</si>
  <si>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</si>
  <si>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</si>
  <si>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</si>
  <si>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</si>
  <si>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</si>
  <si>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</si>
  <si>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</si>
  <si>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</si>
  <si>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</si>
  <si>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</si>
  <si>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</si>
  <si>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</si>
  <si>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</si>
  <si>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</si>
  <si>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</si>
  <si>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</si>
  <si>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</si>
  <si>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</si>
  <si>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</si>
  <si>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</si>
  <si>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</si>
  <si>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</si>
  <si>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</si>
  <si>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</si>
  <si>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</si>
  <si>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</si>
  <si>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</si>
  <si>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</si>
  <si>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</si>
  <si>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</si>
  <si>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</si>
  <si>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</si>
  <si>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</si>
  <si>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</si>
  <si>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</si>
  <si>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</si>
  <si>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</si>
  <si>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</si>
  <si>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</si>
  <si>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</si>
  <si>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</si>
  <si>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</si>
  <si>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</si>
  <si>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</si>
  <si>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</si>
  <si>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</si>
  <si>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</si>
  <si>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</si>
  <si>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</si>
  <si>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</si>
  <si>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</si>
  <si>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</si>
  <si>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</si>
  <si>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</si>
  <si>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</si>
  <si>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</si>
  <si>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</si>
  <si>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</si>
  <si>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</si>
  <si>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</si>
  <si>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</si>
  <si>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</si>
  <si>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</si>
  <si>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</si>
  <si>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</si>
  <si>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</si>
  <si>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</si>
  <si>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</si>
  <si>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</si>
  <si>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</si>
  <si>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</si>
  <si>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</si>
  <si>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</si>
  <si>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</si>
  <si>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</si>
  <si>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</si>
  <si>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</si>
  <si>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</si>
  <si>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</si>
  <si>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</si>
  <si>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</si>
  <si>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</si>
  <si>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</si>
  <si>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</si>
  <si>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</si>
  <si>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</si>
  <si>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</si>
  <si>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</si>
  <si>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</si>
  <si>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</si>
  <si>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</si>
  <si>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</si>
  <si>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</si>
  <si>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</si>
  <si>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</si>
  <si>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</si>
  <si>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</si>
  <si>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</si>
  <si>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</si>
  <si>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</si>
  <si>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</si>
  <si>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</si>
  <si>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</si>
  <si>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</si>
  <si>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</si>
  <si>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</si>
  <si>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</si>
  <si>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</si>
  <si>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</si>
  <si>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</si>
  <si>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</si>
  <si>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</si>
  <si>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</si>
  <si>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</si>
  <si>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</si>
  <si>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</si>
  <si>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</si>
  <si>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</si>
  <si>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</si>
  <si>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</si>
  <si>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</si>
  <si>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</si>
  <si>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</si>
  <si>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</si>
  <si>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</si>
  <si>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</si>
  <si>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</si>
  <si>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</si>
  <si>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</si>
  <si>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</si>
  <si>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</si>
  <si>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</si>
  <si>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</si>
  <si>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</si>
  <si>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</si>
  <si>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</si>
  <si>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</si>
  <si>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</si>
  <si>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</si>
  <si>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</si>
  <si>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</si>
  <si>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</si>
  <si>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</si>
  <si>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</si>
  <si>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</si>
  <si>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</si>
  <si>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</si>
  <si>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</si>
  <si>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</si>
  <si>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</si>
  <si>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</si>
  <si>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</si>
  <si>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</si>
  <si>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</si>
  <si>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</si>
  <si>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</si>
  <si>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</si>
  <si>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</si>
  <si>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</si>
  <si>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</si>
  <si>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</si>
  <si>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</si>
  <si>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</si>
  <si>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</si>
  <si>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</si>
  <si>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</si>
  <si>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</si>
  <si>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</si>
  <si>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</si>
  <si>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</si>
  <si>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</si>
  <si>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</si>
  <si>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</si>
  <si>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</si>
  <si>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</si>
  <si>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</si>
  <si>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</si>
  <si>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</si>
  <si>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</si>
  <si>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</si>
  <si>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</si>
  <si>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</si>
  <si>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</si>
  <si>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</si>
  <si>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</si>
  <si>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</si>
  <si>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</si>
  <si>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</si>
  <si>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</si>
  <si>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</si>
  <si>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</si>
  <si>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</si>
  <si>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</si>
  <si>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</si>
  <si>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</si>
  <si>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</si>
  <si>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</si>
  <si>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</si>
  <si>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</si>
  <si>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</si>
  <si>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</si>
  <si>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</si>
  <si>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</si>
  <si>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</si>
  <si>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</si>
  <si>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</si>
  <si>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</si>
  <si>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</si>
  <si>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</si>
  <si>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</si>
  <si>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</si>
  <si>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</si>
  <si>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</si>
  <si>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</si>
  <si>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</si>
  <si>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</si>
  <si>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</si>
  <si>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</si>
  <si>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</si>
  <si>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</si>
  <si>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</si>
  <si>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</si>
  <si>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</si>
  <si>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</si>
  <si>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</si>
  <si>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</si>
  <si>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</si>
  <si>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</si>
  <si>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</si>
  <si>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</si>
  <si>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</si>
  <si>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</si>
  <si>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</si>
  <si>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</si>
  <si>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</si>
  <si>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</si>
  <si>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</si>
  <si>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</si>
  <si>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</si>
  <si>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</si>
  <si>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</si>
  <si>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</si>
  <si>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</si>
  <si>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</si>
  <si>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</si>
  <si>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</si>
  <si>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</si>
  <si>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</si>
  <si>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</si>
  <si>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</si>
  <si>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</si>
  <si>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</si>
  <si>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</si>
  <si>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</si>
  <si>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</si>
  <si>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</si>
  <si>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</si>
  <si>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</si>
  <si>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</si>
  <si>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</si>
  <si>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</si>
  <si>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</si>
  <si>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</si>
  <si>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</si>
  <si>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</si>
  <si>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</si>
  <si>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</si>
  <si>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</si>
  <si>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</si>
  <si>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</si>
  <si>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</si>
  <si>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</si>
  <si>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</si>
  <si>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</si>
  <si>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</si>
  <si>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</si>
  <si>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</si>
  <si>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</si>
  <si>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</si>
  <si>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</si>
  <si>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</si>
  <si>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</si>
  <si>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</si>
  <si>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</si>
  <si>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</si>
  <si>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</si>
  <si>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</si>
  <si>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</si>
  <si>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</si>
  <si>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</si>
  <si>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</si>
  <si>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</si>
  <si>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</si>
  <si>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</si>
  <si>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</si>
  <si>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</si>
  <si>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</si>
  <si>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</si>
  <si>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</si>
  <si>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</si>
  <si>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</si>
  <si>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</si>
  <si>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</si>
  <si>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</si>
  <si>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</si>
  <si>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</si>
  <si>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</si>
  <si>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</si>
  <si>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</si>
  <si>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</si>
  <si>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</si>
  <si>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</si>
  <si>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</si>
  <si>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</si>
  <si>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</si>
  <si>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</si>
  <si>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</si>
  <si>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</si>
  <si>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</si>
  <si>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</si>
  <si>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</si>
  <si>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</si>
  <si>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</si>
  <si>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</si>
  <si>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</si>
  <si>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</si>
  <si>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</si>
  <si>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</si>
  <si>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</si>
  <si>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</si>
  <si>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</si>
  <si>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</si>
  <si>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</si>
  <si>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</si>
  <si>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</si>
  <si>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</si>
  <si>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</si>
  <si>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</si>
  <si>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</si>
  <si>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</si>
  <si>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</si>
  <si>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</si>
  <si>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</si>
  <si>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</si>
  <si>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</si>
  <si>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</si>
  <si>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</si>
  <si>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</si>
  <si>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</si>
  <si>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</si>
  <si>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</si>
  <si>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</si>
  <si>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</si>
  <si>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</si>
  <si>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</si>
  <si>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</si>
  <si>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</si>
  <si>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</si>
  <si>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</si>
  <si>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</si>
  <si>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</si>
  <si>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</si>
  <si>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</si>
  <si>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</si>
  <si>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</si>
  <si>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</si>
  <si>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</si>
  <si>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</si>
  <si>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</si>
  <si>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</si>
  <si>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</si>
  <si>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</si>
  <si>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</si>
  <si>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</si>
  <si>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</si>
  <si>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</si>
  <si>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</si>
  <si>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</si>
  <si>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</si>
  <si>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</si>
  <si>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</si>
  <si>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</si>
  <si>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</si>
  <si>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</si>
  <si>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</si>
  <si>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</si>
  <si>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</si>
  <si>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</si>
  <si>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</si>
  <si>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</si>
  <si>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</si>
  <si>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</si>
  <si>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</si>
  <si>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</si>
  <si>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</si>
  <si>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</si>
  <si>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</si>
  <si>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</si>
  <si>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</si>
  <si>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</si>
  <si>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</si>
  <si>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</si>
  <si>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</si>
  <si>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</si>
  <si>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</si>
  <si>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</si>
  <si>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</si>
  <si>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</si>
  <si>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</si>
  <si>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</si>
  <si>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</si>
  <si>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</si>
  <si>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</si>
  <si>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</si>
  <si>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</si>
  <si>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</si>
  <si>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</si>
  <si>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</si>
  <si>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</si>
  <si>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</si>
  <si>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</si>
  <si>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</si>
  <si>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</si>
  <si>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</si>
  <si>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</si>
  <si>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</si>
  <si>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</si>
  <si>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</si>
  <si>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</si>
  <si>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</si>
  <si>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</si>
  <si>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</si>
  <si>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</si>
  <si>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</si>
  <si>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</si>
  <si>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</si>
  <si>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</si>
  <si>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</si>
  <si>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</si>
  <si>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</si>
  <si>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</si>
  <si>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</si>
  <si>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</si>
  <si>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</si>
  <si>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</si>
  <si>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</si>
  <si>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</si>
  <si>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</si>
  <si>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</si>
  <si>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</si>
  <si>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</si>
  <si>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</si>
  <si>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</si>
  <si>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</si>
  <si>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</si>
  <si>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</si>
  <si>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</si>
  <si>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</si>
  <si>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</si>
  <si>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</si>
  <si>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</si>
  <si>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</si>
  <si>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</si>
  <si>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</si>
  <si>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</si>
  <si>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</si>
  <si>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</si>
  <si>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</si>
  <si>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</si>
  <si>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</si>
  <si>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</si>
  <si>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</si>
  <si>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</si>
  <si>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</si>
  <si>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</si>
  <si>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</si>
  <si>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</si>
  <si>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</si>
  <si>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</si>
  <si>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</si>
  <si>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</si>
  <si>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</si>
  <si>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</si>
  <si>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</si>
  <si>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</si>
  <si>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</si>
  <si>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</si>
  <si>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</si>
  <si>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</si>
  <si>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</si>
  <si>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</si>
  <si>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</si>
  <si>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</si>
  <si>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</si>
  <si>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</si>
  <si>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</si>
  <si>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</si>
  <si>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</si>
  <si>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</si>
  <si>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</si>
  <si>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</si>
  <si>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</si>
  <si>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</si>
  <si>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</si>
  <si>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</si>
  <si>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</si>
  <si>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</si>
  <si>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</si>
  <si>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</si>
  <si>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</si>
  <si>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</si>
  <si>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</si>
  <si>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</si>
  <si>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</si>
  <si>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</si>
  <si>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</si>
  <si>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</si>
  <si>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</si>
  <si>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</si>
  <si>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</si>
  <si>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</si>
  <si>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</si>
  <si>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</si>
  <si>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</si>
  <si>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</si>
  <si>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</si>
  <si>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</si>
  <si>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</si>
  <si>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</si>
  <si>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</si>
  <si>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</si>
  <si>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</si>
  <si>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</si>
  <si>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</si>
  <si>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</si>
  <si>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</si>
  <si>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</si>
  <si>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</si>
  <si>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</si>
  <si>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</si>
  <si>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</si>
  <si>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</si>
  <si>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</si>
  <si>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</si>
  <si>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</si>
  <si>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</si>
  <si>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</si>
  <si>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</si>
  <si>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</si>
  <si>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</si>
  <si>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</si>
  <si>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</si>
  <si>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</si>
  <si>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</si>
  <si>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</si>
  <si>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</si>
  <si>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</si>
  <si>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</si>
  <si>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</si>
  <si>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</si>
  <si>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</si>
  <si>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</si>
  <si>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</si>
  <si>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</si>
  <si>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</si>
  <si>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</si>
  <si>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</si>
  <si>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</si>
  <si>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</si>
  <si>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</si>
  <si>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</si>
  <si>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</si>
  <si>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</si>
  <si>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</si>
  <si>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</si>
  <si>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</si>
  <si>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</si>
  <si>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</si>
  <si>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</si>
  <si>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</si>
  <si>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</si>
  <si>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</si>
  <si>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</si>
  <si>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</si>
  <si>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</si>
  <si>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</si>
  <si>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</si>
  <si>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</si>
  <si>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</si>
  <si>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</si>
  <si>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</si>
  <si>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</si>
  <si>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</si>
  <si>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</si>
  <si>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</si>
  <si>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</si>
  <si>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</si>
  <si>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</si>
  <si>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</si>
  <si>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</si>
  <si>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</si>
  <si>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</si>
  <si>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</si>
  <si>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</si>
  <si>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</si>
  <si>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</si>
  <si>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</si>
  <si>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</si>
  <si>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</si>
  <si>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</si>
  <si>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</si>
  <si>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</si>
  <si>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</si>
  <si>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</si>
  <si>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</si>
  <si>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</si>
  <si>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</si>
  <si>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</si>
  <si>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</si>
  <si>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</si>
  <si>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</si>
  <si>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</si>
  <si>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</si>
  <si>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</si>
  <si>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</si>
  <si>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</si>
  <si>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</si>
  <si>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</si>
  <si>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</si>
  <si>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</si>
  <si>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</si>
  <si>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</si>
  <si>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</si>
  <si>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</si>
  <si>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</si>
  <si>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</si>
  <si>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</si>
  <si>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</si>
  <si>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</si>
  <si>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</si>
  <si>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</si>
  <si>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</si>
  <si>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</si>
  <si>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</si>
  <si>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</si>
  <si>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</si>
  <si>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</si>
  <si>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</si>
  <si>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</si>
  <si>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</si>
  <si>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</si>
  <si>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</si>
  <si>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</si>
  <si>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</si>
  <si>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</si>
  <si>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</si>
  <si>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</si>
  <si>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</si>
  <si>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</si>
  <si>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</si>
  <si>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</si>
  <si>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</si>
  <si>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</si>
  <si>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</si>
  <si>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</si>
  <si>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</si>
  <si>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</si>
  <si>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</si>
  <si>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</si>
  <si>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</si>
  <si>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</si>
  <si>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</si>
  <si>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</si>
  <si>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</si>
  <si>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</si>
  <si>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</si>
  <si>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</si>
  <si>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</si>
  <si>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</si>
  <si>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</si>
  <si>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</si>
  <si>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</si>
  <si>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</si>
  <si>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</si>
  <si>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</si>
  <si>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</si>
  <si>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</si>
  <si>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</si>
  <si>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</si>
  <si>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</si>
  <si>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</si>
  <si>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</si>
  <si>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</si>
  <si>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</si>
  <si>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</si>
  <si>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</si>
  <si>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</si>
  <si>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</si>
  <si>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</si>
  <si>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</si>
  <si>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</si>
  <si>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</si>
  <si>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</si>
  <si>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</si>
  <si>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</si>
  <si>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</si>
  <si>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</si>
  <si>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</si>
  <si>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</si>
  <si>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</si>
  <si>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</si>
  <si>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</si>
  <si>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</si>
  <si>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</si>
  <si>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</si>
  <si>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</si>
  <si>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</si>
  <si>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</si>
  <si>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</si>
  <si>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</si>
  <si>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</si>
  <si>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</si>
  <si>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</si>
  <si>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</si>
  <si>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</si>
  <si>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</si>
  <si>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</si>
  <si>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</si>
  <si>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</si>
  <si>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</si>
  <si>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</si>
  <si>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</si>
  <si>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</si>
  <si>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</si>
  <si>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</si>
  <si>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</si>
  <si>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</si>
  <si>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</si>
  <si>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</si>
  <si>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</si>
  <si>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</si>
  <si>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</si>
  <si>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</si>
  <si>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</si>
  <si>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</si>
  <si>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</si>
  <si>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</si>
  <si>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</si>
  <si>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</si>
  <si>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</si>
  <si>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</si>
  <si>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</si>
  <si>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</si>
  <si>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</si>
  <si>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</si>
  <si>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</si>
  <si>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</si>
  <si>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</si>
  <si>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</si>
  <si>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</si>
  <si>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</si>
  <si>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</si>
  <si>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</si>
  <si>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</si>
  <si>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</si>
  <si>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</si>
  <si>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</si>
  <si>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</si>
  <si>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</si>
  <si>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</si>
  <si>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</si>
  <si>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</si>
  <si>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</si>
  <si>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</si>
  <si>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</si>
  <si>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</si>
  <si>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</si>
  <si>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</si>
  <si>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</si>
  <si>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</si>
  <si>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</si>
  <si>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</si>
  <si>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</si>
  <si>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</si>
  <si>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</si>
  <si>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</si>
  <si>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</si>
  <si>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</si>
  <si>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</si>
  <si>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</si>
  <si>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</si>
  <si>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</si>
  <si>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</si>
  <si>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</si>
  <si>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</si>
  <si>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</si>
  <si>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</si>
  <si>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</si>
  <si>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</si>
  <si>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</si>
  <si>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</si>
  <si>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</si>
  <si>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</si>
  <si>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</si>
  <si>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</si>
  <si>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</si>
  <si>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</si>
  <si>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</si>
  <si>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</si>
  <si>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</si>
  <si>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</si>
  <si>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</si>
  <si>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</si>
  <si>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</si>
  <si>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</si>
  <si>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</si>
  <si>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</si>
  <si>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</si>
  <si>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</si>
  <si>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</si>
  <si>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</si>
  <si>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</si>
  <si>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</si>
  <si>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</si>
  <si>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</si>
  <si>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</si>
  <si>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</si>
  <si>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</si>
  <si>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</si>
  <si>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</si>
  <si>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</si>
  <si>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</si>
  <si>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</si>
  <si>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</si>
  <si>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</si>
  <si>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</si>
  <si>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</si>
  <si>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</si>
  <si>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</si>
  <si>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</si>
  <si>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</si>
  <si>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</si>
  <si>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</si>
  <si>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</si>
  <si>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</si>
  <si>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</si>
  <si>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</si>
  <si>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</si>
  <si>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</si>
  <si>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</si>
  <si>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</si>
  <si>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</si>
  <si>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</si>
  <si>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</si>
  <si>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</si>
  <si>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</si>
  <si>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</si>
  <si>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</si>
  <si>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</si>
  <si>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</si>
  <si>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</si>
  <si>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</si>
  <si>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</si>
  <si>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</si>
  <si>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</si>
  <si>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</si>
  <si>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</si>
  <si>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</si>
  <si>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</si>
  <si>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</si>
  <si>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</si>
  <si>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</si>
  <si>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</si>
  <si>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</si>
  <si>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</si>
  <si>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</si>
  <si>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</si>
  <si>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</si>
  <si>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</si>
  <si>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</si>
  <si>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</si>
  <si>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</si>
  <si>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</si>
  <si>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</si>
  <si>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</si>
  <si>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</si>
  <si>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</si>
  <si>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</si>
  <si>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</si>
  <si>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</si>
  <si>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</si>
  <si>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</si>
  <si>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</si>
  <si>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</si>
  <si>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</si>
  <si>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</si>
  <si>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</si>
  <si>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</si>
  <si>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</si>
  <si>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</si>
  <si>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</si>
  <si>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</si>
  <si>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</si>
  <si>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</si>
  <si>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</si>
  <si>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</si>
  <si>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</si>
  <si>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</si>
  <si>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</si>
  <si>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</si>
  <si>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</si>
  <si>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</si>
  <si>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</si>
  <si>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</si>
  <si>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</si>
  <si>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</si>
  <si>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</si>
  <si>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</si>
  <si>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</si>
  <si>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</si>
  <si>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</si>
  <si>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</si>
  <si>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</si>
  <si>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</si>
  <si>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</si>
  <si>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</si>
  <si>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</si>
  <si>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</si>
  <si>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</si>
  <si>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</si>
  <si>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</si>
  <si>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</si>
  <si>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</si>
  <si>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</si>
  <si>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</si>
  <si>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</si>
  <si>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</si>
  <si>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</si>
  <si>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</si>
  <si>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</si>
  <si>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</si>
  <si>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</si>
  <si>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</si>
  <si>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</si>
  <si>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</si>
  <si>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</si>
  <si>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</si>
  <si>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</si>
  <si>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</si>
  <si>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</si>
  <si>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</si>
  <si>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</si>
  <si>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</si>
  <si>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</si>
  <si>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</si>
  <si>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</si>
  <si>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</si>
  <si>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</si>
  <si>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</si>
  <si>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</si>
  <si>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</si>
  <si>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</si>
  <si>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</si>
  <si>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</si>
  <si>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</si>
  <si>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</si>
  <si>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</si>
  <si>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</si>
  <si>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</si>
  <si>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</si>
  <si>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</si>
  <si>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</si>
  <si>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</si>
  <si>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</si>
  <si>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</si>
  <si>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</si>
  <si>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</si>
  <si>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</si>
  <si>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</si>
  <si>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</si>
  <si>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</si>
  <si>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</si>
  <si>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</si>
  <si>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</si>
  <si>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</si>
  <si>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</si>
  <si>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</si>
  <si>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</si>
  <si>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</si>
  <si>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</si>
  <si>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</si>
  <si>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</si>
  <si>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</si>
  <si>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</si>
  <si>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</si>
  <si>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</si>
  <si>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</si>
  <si>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</si>
  <si>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</si>
  <si>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</si>
  <si>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</si>
  <si>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</si>
  <si>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</si>
  <si>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</si>
  <si>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</si>
  <si>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</si>
  <si>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</si>
  <si>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</si>
  <si>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</si>
  <si>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</si>
  <si>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</si>
  <si>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</si>
  <si>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</si>
  <si>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</si>
  <si>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</si>
  <si>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</si>
  <si>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</si>
  <si>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</si>
  <si>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</si>
  <si>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</si>
  <si>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</si>
  <si>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</si>
  <si>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</si>
  <si>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</si>
  <si>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</si>
  <si>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</si>
  <si>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</si>
  <si>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</si>
  <si>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</si>
  <si>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</si>
  <si>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</si>
  <si>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</si>
  <si>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</si>
  <si>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</si>
  <si>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</si>
  <si>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</si>
  <si>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</si>
  <si>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</si>
  <si>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</si>
  <si>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</si>
  <si>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</si>
  <si>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</si>
  <si>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</si>
  <si>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</si>
  <si>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</si>
  <si>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</si>
  <si>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</si>
  <si>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</si>
  <si>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</si>
  <si>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</si>
  <si>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</si>
  <si>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</si>
  <si>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</si>
  <si>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</si>
  <si>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</si>
  <si>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</si>
  <si>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</si>
  <si>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</si>
  <si>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</si>
  <si>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</si>
  <si>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</si>
  <si>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</si>
  <si>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</si>
  <si>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</si>
  <si>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</si>
  <si>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</si>
  <si>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</si>
  <si>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</si>
  <si>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</si>
  <si>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</si>
  <si>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</si>
  <si>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</si>
  <si>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</si>
  <si>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</si>
  <si>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</si>
  <si>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</si>
  <si>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</si>
  <si>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</si>
  <si>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</si>
  <si>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</si>
  <si>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</si>
  <si>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</si>
  <si>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</si>
  <si>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</si>
  <si>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</si>
  <si>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</si>
  <si>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</si>
  <si>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</si>
  <si>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</si>
  <si>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</si>
  <si>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</si>
  <si>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</si>
  <si>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</si>
  <si>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</si>
  <si>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</si>
  <si>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</si>
  <si>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</si>
  <si>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</si>
  <si>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</si>
  <si>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</si>
  <si>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</si>
  <si>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</si>
  <si>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</si>
  <si>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</si>
  <si>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</si>
  <si>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</si>
  <si>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</si>
  <si>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</si>
  <si>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</si>
  <si>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</si>
  <si>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</si>
  <si>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</si>
  <si>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</si>
  <si>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</si>
  <si>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</si>
  <si>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</si>
  <si>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</si>
  <si>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</si>
  <si>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</si>
  <si>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</si>
  <si>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</si>
  <si>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</si>
  <si>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</si>
  <si>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</si>
  <si>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</si>
  <si>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</si>
  <si>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</si>
  <si>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</si>
  <si>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</si>
  <si>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</si>
  <si>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</si>
  <si>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</si>
  <si>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</si>
  <si>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</si>
  <si>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</si>
  <si>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</si>
  <si>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</si>
  <si>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</si>
  <si>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</si>
  <si>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</si>
  <si>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</si>
  <si>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</si>
  <si>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</si>
  <si>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</si>
  <si>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</si>
  <si>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</si>
  <si>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</si>
  <si>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</si>
  <si>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</si>
  <si>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</si>
  <si>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</si>
  <si>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</si>
  <si>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</si>
  <si>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</si>
  <si>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</si>
  <si>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</si>
  <si>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</si>
  <si>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</si>
  <si>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</si>
  <si>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</si>
  <si>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</si>
  <si>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</si>
  <si>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</si>
  <si>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</si>
  <si>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</si>
  <si>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</si>
  <si>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</si>
  <si>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</si>
  <si>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</si>
  <si>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</si>
  <si>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</si>
  <si>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</si>
  <si>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</si>
  <si>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</si>
  <si>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</si>
  <si>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</si>
  <si>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</si>
  <si>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</si>
  <si>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</si>
  <si>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</si>
  <si>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</si>
  <si>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</si>
  <si>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</si>
  <si>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</si>
  <si>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</si>
  <si>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</si>
  <si>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</si>
  <si>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</si>
  <si>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</si>
  <si>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</si>
  <si>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</si>
  <si>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</si>
  <si>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</si>
  <si>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</si>
  <si>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</si>
  <si>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</si>
  <si>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</si>
  <si>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</si>
  <si>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</si>
  <si>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</si>
  <si>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</si>
  <si>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</si>
  <si>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</si>
  <si>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</si>
  <si>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</si>
  <si>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</si>
  <si>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</si>
  <si>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</si>
  <si>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</si>
  <si>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</si>
  <si>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</si>
  <si>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</si>
  <si>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</si>
  <si>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</si>
  <si>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</si>
  <si>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</si>
  <si>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</si>
  <si>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</si>
  <si>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</si>
  <si>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</si>
  <si>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</si>
  <si>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</si>
  <si>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</si>
  <si>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</si>
  <si>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</si>
  <si>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</si>
  <si>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</si>
  <si>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</si>
  <si>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</si>
  <si>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</si>
  <si>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</si>
  <si>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</si>
  <si>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</si>
  <si>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</si>
  <si>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</si>
  <si>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</si>
  <si>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</si>
  <si>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</si>
  <si>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</si>
  <si>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</si>
  <si>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</si>
  <si>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</si>
  <si>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</si>
  <si>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</si>
  <si>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</si>
  <si>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</si>
  <si>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</si>
  <si>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</si>
  <si>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</si>
  <si>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</si>
  <si>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</si>
  <si>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</si>
  <si>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</si>
  <si>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</si>
  <si>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</si>
  <si>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</si>
  <si>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</si>
  <si>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</si>
  <si>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</si>
  <si>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</si>
  <si>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</si>
  <si>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</si>
  <si>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</si>
  <si>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</si>
  <si>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</si>
  <si>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</si>
  <si>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</si>
  <si>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</si>
  <si>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</si>
  <si>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</si>
  <si>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</si>
  <si>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</si>
  <si>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</si>
  <si>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</si>
  <si>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</si>
  <si>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</si>
  <si>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</si>
  <si>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</si>
  <si>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</si>
  <si>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</si>
  <si>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</si>
  <si>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</si>
  <si>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</si>
  <si>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</si>
  <si>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</si>
  <si>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</si>
  <si>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</si>
  <si>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</si>
  <si>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</si>
  <si>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</si>
  <si>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</si>
  <si>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</si>
  <si>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</si>
  <si>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</si>
  <si>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</si>
  <si>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</si>
  <si>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</si>
  <si>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</si>
  <si>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</si>
  <si>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</si>
  <si>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</si>
  <si>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</si>
  <si>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</si>
  <si>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</si>
  <si>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</si>
  <si>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</si>
  <si>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</si>
  <si>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</si>
  <si>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</si>
  <si>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</si>
  <si>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</si>
  <si>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</si>
  <si>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</si>
  <si>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</si>
  <si>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</si>
  <si>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</si>
  <si>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</si>
  <si>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</si>
  <si>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</si>
  <si>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</si>
  <si>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</si>
  <si>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</si>
  <si>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</si>
  <si>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</si>
  <si>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</si>
  <si>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</si>
  <si>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</si>
  <si>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</si>
  <si>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</si>
  <si>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</si>
  <si>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</si>
  <si>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</si>
  <si>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</si>
  <si>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</si>
  <si>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</si>
  <si>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</si>
  <si>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</si>
  <si>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</si>
  <si>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</si>
  <si>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</si>
  <si>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</si>
  <si>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</si>
  <si>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</si>
  <si>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</si>
  <si>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</si>
  <si>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</si>
  <si>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</si>
  <si>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</si>
  <si>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</si>
  <si>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</si>
  <si>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</si>
  <si>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</si>
  <si>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</si>
  <si>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</si>
  <si>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</si>
  <si>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</si>
  <si>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</si>
  <si>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</si>
  <si>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</si>
  <si>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</si>
  <si>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</si>
  <si>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</si>
  <si>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</si>
  <si>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</si>
  <si>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</si>
  <si>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</si>
  <si>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</si>
  <si>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</si>
  <si>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</si>
  <si>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</si>
  <si>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</si>
  <si>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</si>
  <si>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</si>
  <si>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</si>
  <si>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</si>
  <si>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</si>
  <si>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</si>
  <si>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</si>
  <si>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</si>
  <si>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</si>
  <si>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</si>
  <si>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</si>
  <si>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</si>
  <si>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</si>
  <si>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</si>
  <si>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</si>
  <si>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</si>
  <si>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</si>
  <si>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</si>
  <si>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</si>
  <si>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</si>
  <si>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</si>
  <si>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</si>
  <si>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</si>
  <si>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</si>
  <si>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</si>
  <si>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</si>
  <si>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</si>
  <si>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</si>
  <si>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</si>
  <si>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</si>
  <si>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</si>
  <si>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</si>
  <si>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</si>
  <si>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</si>
  <si>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</si>
  <si>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</si>
  <si>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</si>
  <si>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</si>
  <si>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</si>
  <si>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</si>
  <si>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</si>
  <si>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</si>
  <si>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</si>
  <si>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</si>
  <si>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</si>
  <si>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</si>
  <si>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</si>
  <si>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</si>
  <si>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</si>
  <si>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</si>
  <si>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</si>
  <si>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</si>
  <si>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</si>
  <si>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</si>
  <si>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</si>
  <si>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</si>
  <si>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</si>
  <si>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</si>
  <si>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</si>
  <si>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</si>
  <si>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</si>
  <si>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</si>
  <si>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</si>
  <si>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</si>
  <si>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</si>
  <si>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</si>
  <si>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</si>
  <si>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</si>
  <si>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</si>
  <si>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</si>
  <si>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</si>
  <si>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</si>
  <si>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</si>
  <si>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</si>
  <si>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</si>
  <si>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</si>
  <si>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</si>
  <si>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</si>
  <si>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</si>
  <si>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</si>
  <si>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</si>
  <si>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</si>
  <si>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</si>
  <si>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</si>
  <si>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</si>
  <si>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</si>
  <si>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</si>
  <si>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</si>
  <si>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</si>
  <si>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</si>
  <si>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</si>
  <si>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</si>
  <si>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</si>
  <si>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</si>
  <si>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</si>
  <si>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</si>
  <si>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</si>
  <si>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</si>
  <si>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</si>
  <si>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</si>
  <si>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</si>
  <si>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</si>
  <si>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</si>
  <si>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</si>
  <si>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</si>
  <si>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</si>
  <si>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</si>
  <si>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</si>
  <si>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</si>
  <si>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</si>
  <si>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</si>
  <si>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</si>
  <si>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</si>
  <si>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</si>
  <si>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</si>
  <si>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</si>
  <si>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</si>
  <si>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</si>
  <si>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</si>
  <si>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</si>
  <si>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</si>
  <si>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</si>
  <si>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</si>
  <si>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</si>
  <si>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</si>
  <si>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</si>
  <si>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</si>
  <si>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</si>
  <si>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</si>
  <si>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</si>
  <si>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</si>
  <si>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</si>
  <si>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</si>
  <si>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</si>
  <si>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</si>
  <si>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</si>
  <si>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</si>
  <si>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</si>
  <si>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</si>
  <si>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</si>
  <si>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</si>
  <si>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</si>
  <si>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</si>
  <si>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</si>
  <si>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</si>
  <si>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</si>
  <si>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</si>
  <si>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</si>
  <si>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</si>
  <si>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</si>
  <si>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</si>
  <si>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</si>
  <si>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</si>
  <si>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</si>
  <si>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</si>
  <si>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</si>
  <si>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</si>
  <si>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</si>
  <si>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</si>
  <si>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</si>
  <si>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</si>
  <si>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</si>
  <si>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</si>
  <si>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</si>
  <si>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</si>
  <si>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</si>
  <si>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</si>
  <si>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</si>
  <si>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</si>
  <si>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</si>
  <si>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</si>
  <si>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</si>
  <si>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</si>
  <si>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</si>
  <si>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</si>
  <si>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</si>
  <si>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</si>
  <si>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</si>
  <si>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</si>
  <si>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</si>
  <si>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</si>
  <si>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</si>
  <si>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</si>
  <si>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</si>
  <si>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</si>
  <si>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</si>
  <si>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</si>
  <si>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</si>
  <si>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</si>
  <si>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</si>
  <si>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</si>
  <si>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</si>
  <si>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</si>
  <si>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</si>
  <si>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</si>
  <si>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</si>
  <si>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</si>
  <si>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</si>
  <si>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</si>
  <si>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</si>
  <si>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</si>
  <si>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</si>
  <si>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</si>
  <si>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</si>
  <si>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</si>
  <si>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</si>
  <si>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</si>
  <si>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</si>
  <si>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</si>
  <si>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</si>
  <si>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</si>
  <si>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</si>
  <si>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</si>
  <si>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</si>
  <si>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</si>
  <si>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</si>
  <si>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</si>
  <si>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</si>
  <si>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</si>
  <si>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</si>
  <si>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</si>
  <si>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</si>
  <si>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</si>
  <si>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</si>
  <si>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</si>
  <si>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</si>
  <si>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</si>
  <si>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</si>
  <si>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</si>
  <si>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</si>
  <si>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</si>
  <si>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</si>
  <si>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</si>
  <si>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</si>
  <si>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</si>
  <si>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</si>
  <si>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</si>
  <si>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</si>
  <si>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</si>
  <si>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</si>
  <si>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</si>
  <si>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</si>
  <si>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</si>
  <si>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</si>
  <si>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</si>
  <si>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</si>
  <si>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</si>
  <si>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</si>
  <si>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</si>
  <si>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</si>
  <si>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</si>
  <si>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</si>
  <si>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</si>
  <si>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</si>
  <si>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</si>
  <si>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</si>
  <si>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</si>
  <si>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</si>
  <si>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</si>
  <si>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</si>
  <si>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</si>
  <si>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</si>
  <si>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</si>
  <si>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</si>
  <si>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</si>
  <si>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</si>
  <si>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</si>
  <si>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</si>
  <si>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</si>
  <si>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</si>
  <si>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</si>
  <si>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</si>
  <si>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</si>
  <si>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</si>
  <si>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</si>
  <si>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</si>
  <si>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</si>
  <si>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</si>
  <si>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</si>
  <si>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</si>
  <si>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</si>
  <si>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</si>
  <si>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</si>
  <si>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</si>
  <si>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</si>
  <si>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</si>
  <si>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</si>
  <si>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</si>
  <si>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</si>
  <si>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</si>
  <si>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</si>
  <si>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</si>
  <si>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</si>
  <si>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</si>
  <si>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</si>
  <si>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</si>
  <si>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</si>
  <si>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</si>
  <si>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</si>
  <si>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</si>
  <si>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</si>
  <si>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</si>
  <si>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</si>
  <si>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</si>
  <si>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</si>
  <si>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</si>
  <si>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</si>
  <si>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</si>
  <si>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</si>
  <si>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</si>
  <si>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</si>
  <si>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</si>
  <si>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</si>
  <si>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</si>
  <si>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</si>
  <si>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</si>
  <si>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</si>
  <si>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</si>
  <si>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</si>
  <si>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</si>
  <si>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</si>
  <si>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</si>
  <si>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</si>
  <si>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</si>
  <si>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</si>
  <si>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</si>
  <si>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</si>
  <si>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</si>
  <si>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</si>
  <si>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</si>
  <si>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</si>
  <si>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</si>
  <si>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</si>
  <si>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</si>
  <si>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</si>
  <si>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</si>
  <si>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</si>
  <si>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</si>
  <si>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</si>
  <si>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</si>
  <si>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</si>
  <si>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</si>
  <si>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</si>
  <si>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</si>
  <si>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</si>
  <si>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</si>
  <si>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</si>
  <si>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</si>
  <si>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</si>
  <si>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</si>
  <si>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</si>
  <si>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</si>
  <si>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</si>
  <si>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</si>
  <si>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</si>
  <si>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</si>
  <si>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</si>
  <si>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</si>
  <si>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</si>
  <si>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</si>
  <si>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</si>
  <si>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</si>
  <si>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</si>
  <si>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</si>
  <si>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</si>
  <si>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</si>
  <si>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</si>
  <si>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</si>
  <si>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</si>
  <si>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</si>
  <si>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</si>
  <si>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</si>
  <si>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</si>
  <si>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</si>
  <si>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</si>
  <si>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</si>
  <si>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</si>
  <si>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</si>
  <si>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</si>
  <si>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</si>
  <si>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</si>
  <si>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</si>
  <si>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</si>
  <si>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</si>
  <si>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</si>
  <si>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</si>
  <si>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</si>
  <si>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</si>
  <si>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</si>
  <si>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</si>
  <si>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</si>
  <si>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</si>
  <si>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</si>
  <si>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</si>
  <si>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</si>
  <si>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</si>
  <si>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</si>
  <si>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</si>
  <si>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</si>
  <si>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</si>
  <si>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</si>
  <si>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</si>
  <si>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</si>
  <si>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</si>
  <si>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</si>
  <si>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</si>
  <si>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</si>
  <si>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</si>
  <si>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</si>
  <si>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</si>
  <si>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</si>
  <si>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</si>
  <si>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</si>
  <si>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</si>
  <si>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</si>
  <si>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</si>
  <si>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</si>
  <si>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</si>
  <si>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</si>
  <si>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</si>
  <si>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</si>
  <si>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</si>
  <si>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</si>
  <si>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</si>
  <si>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</si>
  <si>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</si>
  <si>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</si>
  <si>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</si>
  <si>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</si>
  <si>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</si>
  <si>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</si>
  <si>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</si>
  <si>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</si>
  <si>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</si>
  <si>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</si>
  <si>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</si>
  <si>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</si>
  <si>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</si>
  <si>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</si>
  <si>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</si>
  <si>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</si>
  <si>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</si>
  <si>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</si>
  <si>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</si>
  <si>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</si>
  <si>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</si>
  <si>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</si>
  <si>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</si>
  <si>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</si>
  <si>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</si>
  <si>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</si>
  <si>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</si>
  <si>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</si>
  <si>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</si>
  <si>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</si>
  <si>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</si>
  <si>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</si>
  <si>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</si>
  <si>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</si>
  <si>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</si>
  <si>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</si>
  <si>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</si>
  <si>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</si>
  <si>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</si>
  <si>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</si>
  <si>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</si>
  <si>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</si>
  <si>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</si>
  <si>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</si>
  <si>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</si>
  <si>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</si>
  <si>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</si>
  <si>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</si>
  <si>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</si>
  <si>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</si>
  <si>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</si>
  <si>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</si>
  <si>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</si>
  <si>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</si>
  <si>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</si>
  <si>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</si>
  <si>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</si>
  <si>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</si>
  <si>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</si>
  <si>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</si>
  <si>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</si>
  <si>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</si>
  <si>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</si>
  <si>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</si>
  <si>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</si>
  <si>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</si>
  <si>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</si>
  <si>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</si>
  <si>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</si>
  <si>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</si>
  <si>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</si>
  <si>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</si>
  <si>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</si>
  <si>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</si>
  <si>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</si>
  <si>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</si>
  <si>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</si>
  <si>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</si>
  <si>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</si>
  <si>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</si>
  <si>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</si>
  <si>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</si>
  <si>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</si>
  <si>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</si>
  <si>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</si>
  <si>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</si>
  <si>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</si>
  <si>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</si>
  <si>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</si>
  <si>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</si>
  <si>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</si>
  <si>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</si>
  <si>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</si>
  <si>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</si>
  <si>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</si>
  <si>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</si>
  <si>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</si>
  <si>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</si>
  <si>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</si>
  <si>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</si>
  <si>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</si>
  <si>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</si>
  <si>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</si>
  <si>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</si>
  <si>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</si>
  <si>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</si>
  <si>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</si>
  <si>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</si>
  <si>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</si>
  <si>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</si>
  <si>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</si>
  <si>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</si>
  <si>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</si>
  <si>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</si>
  <si>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</si>
  <si>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</si>
  <si>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</si>
  <si>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</si>
  <si>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</si>
  <si>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</si>
  <si>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</si>
  <si>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</si>
  <si>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</si>
  <si>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</si>
  <si>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</si>
  <si>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</si>
  <si>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</si>
  <si>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</si>
  <si>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</si>
  <si>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</si>
  <si>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</si>
  <si>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</si>
  <si>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</si>
  <si>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</si>
  <si>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</si>
  <si>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</si>
  <si>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</si>
  <si>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</si>
  <si>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</si>
  <si>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</si>
  <si>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</si>
  <si>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</si>
  <si>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</si>
  <si>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</si>
  <si>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</si>
  <si>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</si>
  <si>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</si>
  <si>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</si>
  <si>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</si>
  <si>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</si>
  <si>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</si>
  <si>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</si>
  <si>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</si>
  <si>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</si>
  <si>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</si>
  <si>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</si>
  <si>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</si>
  <si>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</si>
  <si>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</si>
  <si>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</si>
  <si>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</si>
  <si>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</si>
  <si>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</si>
  <si>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</si>
  <si>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</si>
  <si>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</si>
  <si>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</si>
  <si>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</si>
  <si>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</si>
  <si>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</si>
  <si>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</si>
  <si>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</si>
  <si>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</si>
  <si>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</si>
  <si>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</si>
  <si>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</si>
  <si>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</si>
  <si>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</si>
  <si>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</si>
  <si>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</si>
  <si>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</si>
  <si>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</si>
  <si>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</si>
  <si>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</si>
  <si>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</si>
  <si>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</si>
  <si>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</si>
  <si>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</si>
  <si>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</si>
  <si>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</si>
  <si>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</si>
  <si>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</si>
  <si>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</si>
  <si>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</si>
  <si>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</si>
  <si>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</si>
  <si>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</si>
  <si>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</si>
  <si>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</si>
  <si>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</si>
  <si>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</si>
  <si>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</si>
  <si>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</si>
  <si>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</si>
  <si>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</si>
  <si>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</si>
  <si>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</si>
  <si>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</si>
  <si>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</si>
  <si>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</si>
  <si>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</si>
  <si>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</si>
  <si>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</si>
  <si>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</si>
  <si>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</si>
  <si>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</si>
  <si>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</si>
  <si>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</si>
  <si>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</si>
  <si>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</si>
  <si>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</si>
  <si>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</si>
  <si>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</si>
  <si>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</si>
  <si>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</si>
  <si>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</si>
  <si>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</si>
  <si>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</si>
  <si>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</si>
  <si>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</si>
  <si>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</si>
  <si>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</si>
  <si>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</si>
  <si>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</si>
  <si>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</si>
  <si>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</si>
  <si>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</si>
  <si>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</si>
  <si>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</si>
  <si>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</si>
  <si>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</si>
  <si>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</si>
  <si>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</si>
  <si>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</si>
  <si>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</si>
  <si>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</si>
  <si>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</si>
  <si>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</si>
  <si>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</si>
  <si>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</si>
  <si>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</si>
  <si>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</si>
  <si>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</si>
  <si>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</si>
  <si>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</si>
  <si>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</si>
  <si>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</si>
  <si>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</si>
  <si>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</si>
  <si>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</si>
  <si>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</si>
  <si>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</si>
  <si>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</si>
  <si>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</si>
  <si>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</si>
  <si>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</si>
  <si>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</si>
  <si>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</si>
  <si>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</si>
  <si>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</si>
  <si>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</si>
  <si>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</si>
  <si>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</si>
  <si>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</si>
  <si>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</si>
  <si>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</si>
  <si>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</si>
  <si>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</si>
  <si>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</si>
  <si>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</si>
  <si>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</si>
  <si>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</si>
  <si>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</si>
  <si>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</si>
  <si>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</si>
  <si>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</si>
  <si>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</si>
  <si>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</si>
  <si>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</si>
  <si>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</si>
  <si>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</si>
  <si>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</si>
  <si>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</si>
  <si>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</si>
  <si>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</si>
  <si>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</si>
  <si>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</si>
  <si>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</si>
  <si>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</si>
  <si>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</si>
  <si>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</si>
  <si>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</si>
  <si>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</si>
  <si>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</si>
  <si>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</si>
  <si>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</si>
  <si>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</si>
  <si>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</si>
  <si>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</si>
  <si>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</si>
  <si>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</si>
  <si>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</si>
  <si>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</si>
  <si>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</si>
  <si>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</si>
  <si>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</si>
  <si>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</si>
  <si>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</si>
  <si>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</si>
  <si>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</si>
  <si>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</si>
  <si>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</si>
  <si>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</si>
  <si>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</si>
  <si>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</si>
  <si>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</si>
  <si>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</si>
  <si>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</si>
  <si>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</si>
  <si>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</si>
  <si>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</si>
  <si>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</si>
  <si>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</si>
  <si>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</si>
  <si>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</si>
  <si>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</si>
  <si>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</si>
  <si>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</si>
  <si>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</si>
  <si>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</si>
  <si>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</si>
  <si>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</si>
  <si>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</si>
  <si>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</si>
  <si>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</si>
  <si>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</si>
  <si>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</si>
  <si>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</si>
  <si>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</si>
  <si>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</si>
  <si>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</si>
  <si>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</si>
  <si>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</si>
  <si>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</si>
  <si>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</si>
  <si>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</si>
  <si>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</si>
  <si>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</si>
  <si>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</si>
  <si>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</si>
  <si>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</si>
  <si>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</si>
  <si>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</si>
  <si>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</si>
  <si>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</si>
  <si>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</si>
  <si>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</si>
  <si>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</si>
  <si>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</si>
  <si>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</si>
  <si>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</si>
  <si>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</si>
  <si>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</si>
  <si>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</si>
  <si>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</si>
  <si>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</si>
  <si>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</si>
  <si>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</si>
  <si>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</si>
  <si>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</si>
  <si>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</si>
  <si>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</si>
  <si>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</si>
  <si>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</si>
  <si>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</si>
  <si>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</si>
  <si>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</si>
  <si>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</si>
  <si>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</si>
  <si>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</si>
  <si>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</si>
  <si>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</si>
  <si>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</si>
  <si>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</si>
  <si>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</si>
  <si>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</si>
  <si>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</si>
  <si>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</si>
  <si>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</si>
  <si>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</si>
  <si>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</si>
  <si>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</si>
  <si>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</si>
  <si>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</si>
  <si>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</si>
  <si>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</si>
  <si>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</si>
  <si>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</si>
  <si>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</si>
  <si>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</si>
  <si>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</si>
  <si>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</si>
  <si>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</si>
  <si>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</si>
  <si>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</si>
  <si>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</si>
  <si>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</si>
  <si>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</si>
  <si>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</si>
  <si>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</si>
  <si>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</si>
  <si>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</si>
  <si>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</si>
  <si>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</si>
  <si>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</si>
  <si>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</si>
  <si>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</si>
  <si>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</si>
  <si>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</si>
  <si>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</si>
  <si>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</si>
  <si>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</si>
  <si>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</si>
  <si>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</si>
  <si>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</si>
  <si>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</si>
  <si>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</si>
  <si>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</si>
  <si>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</si>
  <si>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</si>
  <si>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</si>
  <si>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</si>
  <si>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</si>
  <si>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</si>
  <si>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</si>
  <si>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</si>
  <si>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</si>
  <si>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</si>
  <si>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</si>
  <si>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</si>
  <si>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</si>
  <si>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</si>
  <si>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</si>
  <si>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</si>
  <si>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</si>
  <si>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</si>
  <si>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</si>
  <si>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</si>
  <si>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</si>
  <si>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</si>
  <si>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</si>
  <si>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</si>
  <si>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</si>
  <si>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</si>
  <si>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</si>
  <si>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</si>
  <si>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</si>
  <si>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</si>
  <si>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</si>
  <si>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</si>
  <si>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</si>
  <si>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</si>
  <si>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</si>
  <si>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</si>
  <si>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</si>
  <si>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</si>
  <si>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</si>
  <si>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</si>
  <si>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</si>
  <si>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</si>
  <si>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</si>
  <si>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</si>
  <si>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</si>
  <si>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</si>
  <si>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</si>
  <si>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</si>
  <si>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</si>
  <si>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</si>
  <si>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</si>
  <si>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</si>
  <si>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</si>
  <si>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</si>
  <si>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</si>
  <si>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</si>
  <si>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</si>
  <si>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</si>
  <si>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</si>
  <si>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</si>
  <si>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</si>
  <si>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</si>
  <si>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</si>
  <si>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</si>
  <si>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</si>
  <si>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</si>
  <si>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</si>
  <si>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</si>
  <si>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</si>
  <si>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</si>
  <si>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</si>
  <si>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</si>
  <si>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</si>
  <si>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</si>
  <si>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</si>
  <si>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</si>
  <si>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</si>
  <si>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</si>
  <si>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</si>
  <si>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</si>
  <si>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</si>
  <si>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</si>
  <si>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</si>
  <si>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</si>
  <si>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</si>
  <si>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</si>
  <si>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</si>
  <si>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</si>
  <si>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</si>
  <si>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</si>
  <si>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</si>
  <si>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</si>
  <si>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</si>
  <si>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</si>
  <si>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</si>
  <si>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</si>
  <si>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</si>
  <si>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</si>
  <si>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</si>
  <si>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</si>
  <si>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</si>
  <si>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</si>
  <si>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</si>
  <si>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</si>
  <si>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</si>
  <si>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</si>
  <si>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</si>
  <si>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</si>
  <si>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</si>
  <si>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</si>
  <si>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</si>
  <si>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</si>
  <si>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</si>
  <si>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</si>
  <si>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</si>
  <si>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</si>
  <si>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</si>
  <si>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</si>
  <si>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</si>
  <si>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</si>
  <si>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</si>
  <si>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</si>
  <si>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</si>
  <si>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</si>
  <si>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</si>
  <si>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</si>
  <si>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</si>
  <si>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</si>
  <si>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</si>
  <si>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</si>
  <si>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</si>
  <si>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</si>
  <si>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</si>
  <si>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</si>
  <si>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</si>
  <si>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</si>
  <si>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</si>
  <si>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</si>
  <si>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</si>
  <si>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</si>
  <si>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</si>
  <si>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</si>
  <si>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</si>
  <si>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</si>
  <si>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</si>
  <si>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</si>
  <si>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</si>
  <si>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</si>
  <si>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</si>
  <si>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</si>
  <si>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</si>
  <si>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</si>
  <si>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</si>
  <si>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</si>
  <si>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</si>
  <si>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</si>
  <si>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</si>
  <si>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</si>
  <si>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</si>
  <si>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</si>
  <si>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</si>
  <si>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</si>
  <si>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</si>
  <si>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</si>
  <si>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</si>
  <si>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</si>
  <si>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</si>
  <si>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</si>
  <si>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</si>
  <si>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</si>
  <si>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</si>
  <si>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</si>
  <si>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</si>
  <si>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</si>
  <si>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</si>
  <si>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</si>
  <si>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</si>
  <si>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</si>
  <si>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</si>
  <si>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</si>
  <si>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</si>
  <si>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</si>
  <si>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</si>
  <si>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</si>
  <si>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</si>
  <si>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</si>
  <si>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</si>
  <si>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</si>
  <si>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</si>
  <si>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</si>
  <si>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</si>
  <si>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</si>
  <si>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</si>
  <si>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</si>
  <si>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</si>
  <si>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</si>
  <si>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</si>
  <si>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</si>
  <si>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</si>
  <si>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</si>
  <si>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</si>
  <si>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</si>
  <si>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</si>
  <si>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</si>
  <si>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</si>
  <si>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</si>
  <si>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</si>
  <si>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</si>
  <si>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</si>
  <si>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</si>
  <si>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</si>
  <si>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</si>
  <si>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</si>
  <si>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</si>
  <si>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</si>
  <si>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</si>
  <si>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</si>
  <si>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</si>
  <si>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</si>
  <si>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</si>
  <si>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</si>
  <si>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</si>
  <si>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</si>
  <si>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</si>
  <si>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</si>
  <si>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</si>
  <si>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</si>
  <si>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</si>
  <si>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</si>
  <si>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</si>
  <si>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</si>
  <si>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</si>
  <si>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</si>
  <si>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</si>
  <si>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</si>
  <si>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</si>
  <si>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</si>
  <si>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</si>
  <si>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</si>
  <si>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</si>
  <si>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</si>
  <si>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</si>
  <si>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</si>
  <si>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</si>
  <si>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</si>
  <si>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</si>
  <si>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</si>
  <si>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</si>
  <si>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</si>
  <si>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</si>
  <si>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</si>
  <si>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</si>
  <si>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</si>
  <si>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</si>
  <si>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</si>
  <si>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</si>
  <si>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</si>
  <si>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</si>
  <si>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</si>
  <si>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</si>
  <si>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</si>
  <si>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</si>
  <si>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</si>
  <si>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</si>
  <si>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</si>
  <si>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</si>
  <si>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</si>
  <si>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</si>
  <si>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</si>
  <si>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</si>
  <si>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</si>
  <si>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</si>
  <si>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</si>
  <si>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</si>
  <si>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</si>
  <si>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</si>
  <si>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</si>
  <si>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</si>
  <si>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</si>
  <si>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</si>
  <si>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</si>
  <si>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</si>
  <si>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</si>
  <si>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</si>
  <si>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</si>
  <si>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</si>
  <si>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</si>
  <si>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</si>
  <si>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</si>
  <si>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</si>
  <si>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</si>
  <si>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</si>
  <si>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</si>
  <si>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</si>
  <si>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</si>
  <si>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</si>
  <si>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</si>
  <si>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</si>
  <si>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</si>
  <si>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</si>
  <si>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</si>
  <si>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</si>
  <si>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</si>
  <si>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</si>
  <si>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</si>
  <si>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</si>
  <si>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</si>
  <si>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</si>
  <si>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</si>
  <si>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</si>
  <si>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</si>
  <si>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</si>
  <si>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</si>
  <si>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</si>
  <si>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</si>
  <si>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</si>
  <si>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</si>
  <si>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</si>
  <si>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</si>
  <si>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</si>
  <si>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</si>
  <si>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</si>
  <si>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</si>
  <si>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</si>
  <si>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</si>
  <si>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</si>
  <si>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</si>
  <si>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</si>
  <si>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</si>
  <si>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</si>
  <si>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</si>
  <si>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</si>
  <si>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</si>
  <si>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</si>
  <si>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</si>
  <si>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</si>
  <si>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</si>
  <si>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</si>
  <si>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</si>
  <si>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</si>
  <si>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</si>
  <si>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</si>
  <si>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</si>
  <si>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</si>
  <si>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</si>
  <si>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</si>
  <si>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</si>
  <si>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</si>
  <si>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</si>
  <si>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</si>
  <si>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</si>
  <si>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</si>
  <si>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</si>
  <si>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</si>
  <si>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</si>
  <si>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</si>
  <si>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</si>
  <si>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</si>
  <si>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</si>
  <si>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</si>
  <si>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</si>
  <si>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</si>
  <si>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</si>
  <si>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</si>
  <si>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</si>
  <si>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</si>
  <si>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</si>
  <si>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</si>
  <si>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</si>
  <si>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</si>
  <si>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</si>
  <si>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</si>
  <si>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</si>
  <si>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</si>
  <si>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</si>
  <si>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</si>
  <si>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</si>
  <si>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</si>
  <si>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</si>
  <si>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</si>
  <si>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</si>
  <si>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</si>
  <si>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</si>
  <si>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</si>
  <si>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</si>
  <si>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</si>
  <si>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</si>
  <si>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</si>
  <si>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</si>
  <si>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</si>
  <si>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</si>
  <si>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</si>
  <si>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</si>
  <si>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</si>
  <si>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</si>
  <si>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</si>
  <si>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</si>
  <si>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</si>
  <si>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</si>
  <si>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</si>
  <si>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</si>
  <si>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</si>
  <si>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</si>
  <si>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</si>
  <si>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</si>
  <si>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</si>
  <si>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</si>
  <si>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</si>
  <si>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</si>
  <si>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</si>
  <si>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</si>
  <si>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</si>
  <si>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</si>
  <si>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</si>
  <si>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</si>
  <si>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</si>
  <si>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</si>
  <si>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</si>
  <si>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</si>
  <si>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</si>
  <si>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</si>
  <si>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</si>
  <si>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</si>
  <si>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</si>
  <si>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</si>
  <si>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</si>
  <si>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</si>
  <si>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</si>
  <si>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</si>
  <si>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</si>
  <si>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</si>
  <si>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</si>
  <si>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</si>
  <si>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</si>
  <si>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</si>
  <si>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</si>
  <si>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</si>
  <si>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</si>
  <si>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</si>
  <si>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</si>
  <si>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</si>
  <si>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</si>
  <si>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</si>
  <si>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</si>
  <si>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</si>
  <si>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</si>
  <si>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</si>
  <si>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</si>
  <si>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</si>
  <si>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</si>
  <si>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</si>
  <si>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</si>
  <si>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</si>
  <si>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</si>
  <si>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</si>
  <si>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</si>
  <si>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</si>
  <si>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</si>
  <si>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</si>
  <si>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</si>
  <si>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</si>
  <si>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</si>
  <si>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</si>
  <si>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</si>
  <si>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</si>
  <si>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</si>
  <si>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</si>
  <si>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</si>
  <si>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</si>
  <si>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</si>
  <si>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</si>
  <si>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</si>
  <si>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</si>
  <si>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</si>
  <si>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</si>
  <si>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</si>
  <si>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</si>
  <si>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</si>
  <si>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</si>
  <si>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</si>
  <si>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</si>
  <si>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</si>
  <si>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</si>
  <si>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</si>
  <si>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</si>
  <si>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</si>
  <si>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</si>
  <si>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</si>
  <si>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</si>
  <si>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</si>
  <si>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</si>
  <si>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</si>
  <si>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</si>
  <si>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</si>
  <si>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</si>
  <si>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</si>
  <si>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</si>
  <si>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</si>
  <si>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</si>
  <si>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</si>
  <si>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</si>
  <si>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</si>
  <si>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</si>
  <si>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</si>
  <si>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</si>
  <si>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</si>
  <si>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</si>
  <si>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</si>
  <si>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</si>
  <si>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</si>
  <si>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</si>
  <si>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</si>
  <si>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</si>
  <si>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</si>
  <si>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</si>
  <si>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</si>
  <si>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</si>
  <si>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</si>
  <si>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</si>
  <si>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</si>
  <si>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</si>
  <si>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</si>
  <si>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</si>
  <si>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</si>
  <si>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</si>
  <si>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</si>
  <si>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</si>
  <si>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</si>
  <si>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</si>
  <si>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</si>
  <si>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</si>
  <si>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</si>
  <si>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</si>
  <si>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</si>
  <si>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</si>
  <si>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</si>
  <si>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</si>
  <si>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</si>
  <si>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</si>
  <si>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</si>
  <si>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</si>
  <si>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</si>
  <si>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</si>
  <si>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</si>
  <si>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</si>
  <si>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</si>
  <si>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</si>
  <si>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</si>
  <si>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</si>
  <si>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</si>
  <si>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</si>
  <si>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</si>
  <si>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</si>
  <si>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</si>
  <si>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</si>
  <si>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</si>
  <si>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</si>
  <si>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</si>
  <si>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</si>
  <si>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</si>
  <si>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</si>
  <si>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</si>
  <si>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</si>
  <si>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</si>
  <si>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</si>
  <si>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</si>
  <si>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</si>
  <si>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</si>
  <si>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</si>
  <si>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</si>
  <si>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</si>
  <si>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</si>
  <si>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</si>
  <si>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</si>
  <si>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</si>
  <si>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</si>
  <si>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</si>
  <si>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</si>
  <si>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</si>
  <si>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</si>
  <si>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</si>
  <si>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</si>
  <si>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</si>
  <si>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</si>
  <si>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</si>
  <si>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</si>
  <si>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</si>
  <si>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</si>
  <si>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</si>
  <si>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</si>
  <si>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</si>
  <si>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</si>
  <si>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</si>
  <si>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</si>
  <si>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</si>
  <si>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</si>
  <si>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</si>
  <si>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</si>
  <si>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</si>
  <si>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</si>
  <si>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</si>
  <si>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</si>
  <si>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</si>
  <si>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</si>
  <si>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</si>
  <si>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</si>
  <si>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</si>
  <si>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</si>
  <si>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</si>
  <si>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</si>
  <si>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</si>
  <si>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</si>
  <si>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</si>
  <si>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</si>
  <si>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</si>
  <si>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</si>
  <si>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</si>
  <si>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</si>
  <si>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</si>
  <si>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</si>
  <si>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</si>
  <si>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</si>
  <si>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</si>
  <si>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</si>
  <si>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</si>
  <si>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</si>
  <si>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</si>
  <si>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</si>
  <si>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</si>
  <si>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</si>
  <si>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</si>
  <si>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</si>
  <si>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</si>
  <si>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</si>
  <si>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</si>
  <si>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</si>
  <si>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</si>
  <si>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</si>
  <si>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</si>
  <si>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</si>
  <si>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</si>
  <si>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</si>
  <si>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</si>
  <si>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</si>
  <si>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</si>
  <si>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</si>
  <si>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</si>
  <si>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</si>
  <si>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</si>
  <si>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</si>
  <si>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</si>
  <si>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</si>
  <si>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</si>
  <si>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</si>
  <si>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</si>
  <si>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</si>
  <si>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</si>
  <si>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</si>
  <si>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</si>
  <si>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</si>
  <si>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</si>
  <si>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</si>
  <si>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</si>
  <si>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</si>
  <si>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</si>
  <si>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</si>
  <si>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</si>
  <si>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</si>
  <si>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</si>
  <si>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</si>
  <si>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</si>
  <si>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</si>
  <si>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</si>
  <si>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</si>
  <si>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</si>
  <si>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</si>
  <si>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</si>
  <si>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</si>
  <si>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</si>
  <si>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</si>
  <si>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</si>
  <si>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</si>
  <si>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</si>
  <si>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</si>
  <si>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</si>
  <si>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</si>
  <si>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</si>
  <si>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</si>
  <si>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</si>
  <si>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</si>
  <si>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</si>
  <si>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</si>
  <si>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</si>
  <si>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</si>
  <si>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</si>
  <si>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</si>
  <si>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</si>
  <si>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</si>
  <si>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</si>
  <si>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</si>
  <si>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</si>
  <si>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</si>
  <si>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</si>
  <si>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</si>
  <si>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</si>
  <si>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</si>
  <si>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</si>
  <si>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</si>
  <si>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</si>
  <si>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</si>
  <si>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</si>
  <si>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</si>
  <si>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</si>
  <si>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</si>
  <si>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</si>
  <si>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</si>
  <si>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</si>
  <si>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</si>
  <si>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</si>
  <si>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</si>
  <si>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</si>
  <si>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</si>
  <si>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</si>
  <si>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</si>
  <si>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</si>
  <si>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</si>
  <si>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</si>
  <si>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</si>
  <si>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</si>
  <si>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</si>
  <si>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</si>
  <si>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</si>
  <si>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</si>
  <si>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</si>
  <si>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</si>
  <si>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</si>
  <si>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</si>
  <si>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</si>
  <si>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</si>
  <si>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</si>
  <si>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</si>
  <si>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</si>
  <si>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</si>
  <si>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</si>
  <si>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</si>
  <si>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</si>
  <si>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</si>
  <si>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</si>
  <si>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</si>
  <si>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</si>
  <si>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</si>
  <si>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</si>
  <si>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</si>
  <si>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</si>
  <si>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</si>
  <si>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</si>
  <si>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</si>
  <si>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</si>
  <si>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</si>
  <si>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</si>
  <si>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</si>
  <si>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</si>
  <si>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</si>
  <si>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</si>
  <si>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</si>
  <si>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</si>
  <si>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</si>
  <si>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</si>
  <si>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</si>
  <si>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</si>
  <si>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</si>
  <si>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</si>
  <si>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</si>
  <si>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</si>
  <si>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</si>
  <si>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</si>
  <si>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</si>
  <si>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</si>
  <si>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</si>
  <si>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</si>
  <si>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</si>
  <si>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</si>
  <si>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</si>
  <si>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</si>
  <si>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</si>
  <si>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</si>
  <si>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</si>
  <si>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</si>
  <si>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</si>
  <si>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</si>
  <si>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</si>
  <si>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</si>
  <si>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</si>
  <si>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</si>
  <si>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</si>
  <si>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</si>
  <si>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</si>
  <si>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</si>
  <si>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</si>
  <si>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</si>
  <si>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</si>
  <si>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</si>
  <si>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</si>
  <si>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</si>
  <si>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</si>
  <si>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</si>
  <si>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</si>
  <si>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</si>
  <si>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</si>
  <si>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</si>
  <si>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</si>
  <si>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</si>
  <si>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</si>
  <si>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</si>
  <si>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</si>
  <si>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</si>
  <si>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</si>
  <si>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</si>
  <si>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</si>
  <si>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</si>
  <si>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</si>
  <si>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</si>
  <si>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</si>
  <si>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</si>
  <si>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</si>
  <si>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</si>
  <si>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</si>
  <si>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</si>
  <si>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</si>
  <si>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</si>
  <si>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</si>
  <si>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</si>
  <si>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</si>
  <si>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</si>
  <si>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</si>
  <si>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</si>
  <si>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</si>
  <si>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</si>
  <si>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</si>
  <si>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</si>
  <si>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</si>
  <si>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</si>
  <si>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</si>
  <si>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</si>
  <si>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</si>
  <si>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</si>
  <si>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</si>
  <si>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</si>
  <si>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</si>
  <si>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</si>
  <si>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</si>
  <si>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</si>
  <si>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</si>
  <si>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</si>
  <si>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</si>
  <si>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</si>
  <si>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</si>
  <si>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</si>
  <si>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</si>
  <si>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</si>
  <si>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</si>
  <si>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</si>
  <si>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</si>
  <si>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</si>
  <si>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</si>
  <si>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</si>
  <si>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</si>
  <si>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</si>
  <si>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</si>
  <si>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</si>
  <si>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</si>
  <si>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</si>
  <si>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</si>
  <si>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</si>
  <si>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</si>
  <si>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</si>
  <si>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</si>
  <si>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</si>
  <si>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</si>
  <si>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</si>
  <si>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</si>
  <si>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</si>
  <si>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</si>
  <si>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</si>
  <si>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</si>
  <si>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</si>
  <si>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</si>
  <si>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</si>
  <si>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</si>
  <si>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</si>
  <si>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</si>
  <si>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</si>
  <si>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</si>
  <si>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</si>
  <si>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</si>
  <si>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</si>
  <si>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</si>
  <si>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</si>
  <si>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</si>
  <si>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</si>
  <si>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</si>
  <si>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</si>
  <si>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</si>
  <si>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</si>
  <si>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</si>
  <si>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</si>
  <si>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</si>
  <si>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</si>
  <si>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</si>
  <si>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</si>
  <si>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</si>
  <si>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</si>
  <si>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</si>
  <si>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</si>
  <si>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</si>
  <si>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</si>
  <si>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</si>
  <si>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</si>
  <si>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</si>
  <si>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</si>
  <si>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</si>
  <si>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</si>
  <si>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</si>
  <si>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</si>
  <si>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</si>
  <si>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</si>
  <si>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</si>
  <si>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</si>
  <si>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</si>
  <si>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</si>
  <si>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</si>
  <si>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</si>
  <si>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</si>
  <si>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</si>
  <si>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</si>
  <si>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</si>
  <si>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</si>
  <si>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</si>
  <si>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</si>
  <si>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</si>
  <si>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</si>
  <si>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</si>
  <si>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</si>
  <si>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</si>
  <si>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</si>
  <si>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</si>
  <si>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</si>
  <si>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</si>
  <si>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</si>
  <si>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</si>
  <si>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</si>
  <si>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</si>
  <si>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</si>
  <si>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</si>
  <si>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</si>
  <si>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</si>
  <si>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</si>
  <si>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</si>
  <si>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</si>
  <si>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</si>
  <si>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</si>
  <si>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</si>
  <si>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</si>
  <si>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</si>
  <si>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</si>
  <si>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</si>
  <si>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</si>
  <si>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</si>
  <si>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</si>
  <si>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</si>
  <si>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</si>
  <si>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</si>
  <si>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</si>
  <si>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</si>
  <si>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</si>
  <si>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</si>
  <si>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</si>
  <si>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</si>
  <si>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</si>
  <si>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</si>
  <si>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</si>
  <si>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</si>
  <si>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</si>
  <si>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</si>
  <si>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</si>
  <si>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</si>
  <si>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</si>
  <si>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</si>
  <si>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</si>
  <si>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</si>
  <si>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</si>
  <si>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</si>
  <si>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</si>
  <si>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</si>
  <si>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</si>
  <si>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</si>
  <si>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</si>
  <si>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</si>
  <si>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</si>
  <si>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</si>
  <si>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</si>
  <si>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</si>
  <si>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</si>
  <si>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</si>
  <si>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</si>
  <si>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</si>
  <si>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</si>
  <si>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</si>
  <si>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</si>
  <si>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</si>
  <si>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</si>
  <si>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</si>
  <si>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</si>
  <si>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</si>
  <si>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</si>
  <si>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</si>
  <si>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</si>
  <si>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</si>
  <si>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</si>
  <si>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</si>
  <si>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</si>
  <si>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</si>
  <si>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</si>
  <si>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</si>
  <si>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</si>
  <si>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</si>
  <si>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</si>
  <si>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</si>
  <si>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</si>
  <si>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</si>
  <si>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</si>
  <si>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</si>
  <si>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</si>
  <si>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</si>
  <si>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</si>
  <si>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</si>
  <si>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</si>
  <si>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</si>
  <si>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</si>
  <si>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</si>
  <si>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</si>
  <si>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</si>
  <si>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</si>
  <si>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</si>
  <si>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</si>
  <si>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</si>
  <si>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</si>
  <si>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</si>
  <si>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</si>
  <si>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</si>
  <si>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</si>
  <si>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</si>
  <si>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</si>
  <si>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</si>
  <si>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</si>
  <si>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</si>
  <si>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</si>
  <si>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</si>
  <si>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</si>
  <si>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</si>
  <si>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</si>
  <si>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</si>
  <si>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</si>
  <si>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</si>
  <si>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</si>
  <si>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</si>
  <si>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</si>
  <si>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</si>
  <si>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</si>
  <si>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</si>
  <si>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</si>
  <si>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</si>
  <si>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</si>
  <si>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</si>
  <si>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</si>
  <si>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</si>
  <si>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</si>
  <si>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</si>
  <si>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</si>
  <si>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</si>
  <si>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</si>
  <si>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</si>
  <si>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</si>
  <si>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</si>
  <si>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</si>
  <si>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</si>
  <si>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</si>
  <si>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</si>
  <si>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</si>
  <si>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</si>
  <si>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</si>
  <si>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</si>
  <si>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</si>
  <si>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</si>
  <si>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</si>
  <si>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</si>
  <si>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</si>
  <si>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</si>
  <si>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</si>
  <si>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</si>
  <si>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</si>
  <si>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</si>
  <si>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</si>
  <si>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</si>
  <si>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</si>
  <si>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</si>
  <si>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</si>
  <si>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</si>
  <si>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</si>
  <si>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</si>
  <si>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</si>
  <si>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</si>
  <si>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</si>
  <si>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</si>
  <si>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</si>
  <si>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</si>
  <si>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</si>
  <si>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</si>
  <si>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</si>
  <si>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</si>
  <si>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</si>
  <si>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</si>
  <si>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</si>
  <si>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</si>
  <si>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</si>
  <si>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</si>
  <si>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</si>
  <si>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</si>
  <si>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</si>
  <si>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</si>
  <si>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</si>
  <si>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</si>
  <si>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</si>
  <si>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</si>
  <si>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</si>
  <si>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</si>
  <si>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</si>
  <si>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</si>
  <si>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</si>
  <si>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</si>
  <si>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</si>
  <si>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</si>
  <si>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</si>
  <si>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</si>
  <si>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</si>
  <si>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</si>
  <si>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</si>
  <si>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</si>
  <si>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</si>
  <si>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</si>
  <si>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</si>
  <si>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</si>
  <si>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</si>
  <si>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</si>
  <si>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</si>
  <si>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</si>
  <si>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</si>
  <si>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</si>
  <si>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</si>
  <si>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</si>
  <si>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</si>
  <si>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</si>
  <si>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</si>
  <si>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</si>
  <si>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</si>
  <si>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</si>
  <si>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</si>
  <si>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</si>
  <si>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</si>
  <si>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</si>
  <si>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</si>
  <si>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</si>
  <si>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</si>
  <si>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</si>
  <si>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</si>
  <si>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</si>
  <si>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</si>
  <si>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</si>
  <si>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</si>
  <si>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</si>
  <si>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</si>
  <si>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</si>
  <si>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</si>
  <si>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</si>
  <si>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</si>
  <si>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</si>
  <si>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</si>
  <si>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</si>
  <si>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</si>
  <si>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</si>
  <si>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</si>
  <si>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</si>
  <si>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</si>
  <si>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</si>
  <si>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</si>
  <si>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</si>
  <si>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</si>
  <si>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</si>
  <si>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</si>
  <si>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</si>
  <si>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</si>
  <si>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</si>
  <si>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</si>
  <si>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</si>
  <si>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</si>
  <si>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</si>
  <si>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</si>
  <si>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</si>
  <si>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</si>
  <si>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</si>
  <si>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</si>
  <si>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</si>
  <si>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</si>
  <si>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</si>
  <si>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</si>
  <si>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</si>
  <si>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</si>
  <si>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</si>
  <si>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</si>
  <si>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</si>
  <si>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</si>
  <si>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</si>
  <si>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</si>
  <si>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</si>
  <si>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</si>
  <si>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</si>
  <si>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</si>
  <si>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</si>
  <si>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</si>
  <si>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</si>
  <si>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</si>
  <si>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</si>
  <si>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</si>
  <si>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</si>
  <si>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</si>
  <si>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</si>
  <si>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</si>
  <si>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</si>
  <si>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</si>
  <si>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</si>
  <si>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</si>
  <si>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</si>
  <si>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</si>
  <si>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</si>
  <si>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</si>
  <si>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</si>
  <si>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</si>
  <si>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</si>
  <si>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</si>
  <si>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</si>
  <si>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</si>
  <si>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</si>
  <si>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</si>
  <si>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</si>
  <si>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</si>
  <si>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</si>
  <si>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</si>
  <si>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</si>
  <si>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</si>
  <si>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</si>
  <si>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</si>
  <si>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</si>
  <si>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</si>
  <si>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</si>
  <si>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</si>
  <si>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</si>
  <si>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</si>
  <si>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</si>
  <si>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</si>
  <si>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</si>
  <si>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</si>
  <si>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</si>
  <si>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</si>
  <si>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</si>
  <si>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</si>
  <si>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</si>
  <si>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</si>
  <si>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</si>
  <si>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</si>
  <si>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</si>
  <si>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</si>
  <si>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</si>
  <si>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</si>
  <si>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</si>
  <si>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</si>
  <si>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</si>
  <si>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</si>
  <si>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</si>
  <si>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</si>
  <si>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</si>
  <si>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</si>
  <si>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</si>
  <si>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</si>
  <si>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</si>
  <si>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</si>
  <si>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</si>
  <si>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</si>
  <si>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</si>
  <si>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</si>
  <si>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</si>
  <si>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</si>
  <si>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</si>
  <si>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</si>
  <si>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</si>
  <si>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</si>
  <si>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</si>
  <si>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</si>
  <si>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</si>
  <si>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</si>
  <si>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</si>
  <si>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</si>
  <si>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</si>
  <si>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</si>
  <si>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</si>
  <si>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</si>
  <si>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</si>
  <si>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</si>
  <si>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</si>
  <si>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</si>
  <si>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</si>
  <si>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</si>
  <si>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</si>
  <si>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</si>
  <si>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</si>
  <si>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</si>
  <si>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</si>
  <si>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</si>
  <si>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</si>
  <si>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</si>
  <si>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</si>
  <si>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</si>
  <si>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</si>
  <si>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</si>
  <si>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</si>
  <si>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</si>
  <si>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</si>
  <si>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</si>
  <si>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</si>
  <si>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</si>
  <si>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</si>
  <si>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</si>
  <si>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</si>
  <si>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</si>
  <si>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</si>
  <si>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</si>
  <si>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</si>
  <si>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</si>
  <si>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</si>
  <si>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</si>
  <si>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</si>
  <si>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</si>
  <si>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</si>
  <si>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</si>
  <si>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</si>
  <si>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</si>
  <si>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</si>
  <si>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</si>
  <si>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</si>
  <si>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</si>
  <si>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</si>
  <si>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</si>
  <si>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</si>
  <si>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</si>
  <si>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</si>
  <si>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</si>
  <si>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</si>
  <si>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</si>
  <si>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</si>
  <si>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</si>
  <si>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</si>
  <si>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</si>
  <si>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</si>
  <si>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</si>
  <si>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</si>
  <si>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</si>
  <si>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</si>
  <si>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</si>
  <si>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</si>
  <si>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</si>
  <si>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</si>
  <si>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</si>
  <si>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</si>
  <si>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</si>
  <si>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</si>
  <si>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</si>
  <si>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</si>
  <si>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</si>
  <si>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</si>
  <si>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</si>
  <si>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</si>
  <si>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</si>
  <si>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</si>
  <si>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</si>
  <si>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</si>
  <si>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</si>
  <si>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</si>
  <si>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</si>
  <si>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</si>
  <si>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</si>
  <si>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</si>
  <si>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</si>
  <si>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</si>
  <si>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</si>
  <si>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</si>
  <si>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</si>
  <si>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</si>
  <si>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</si>
  <si>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</si>
  <si>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</si>
  <si>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</si>
  <si>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</si>
  <si>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</si>
  <si>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</si>
  <si>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</si>
  <si>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</si>
  <si>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</si>
  <si>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</si>
  <si>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</si>
  <si>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</si>
  <si>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</si>
  <si>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</si>
  <si>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</si>
  <si>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</si>
  <si>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</si>
  <si>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</si>
  <si>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</si>
  <si>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</si>
  <si>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</si>
  <si>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</si>
  <si>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</si>
  <si>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</si>
  <si>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</si>
  <si>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</si>
  <si>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</si>
  <si>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</si>
  <si>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</si>
  <si>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</si>
  <si>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</si>
  <si>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</si>
  <si>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</si>
  <si>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</si>
  <si>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</si>
  <si>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</si>
  <si>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</si>
  <si>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</si>
  <si>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</si>
  <si>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</si>
  <si>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</si>
  <si>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</si>
  <si>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</si>
  <si>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</si>
  <si>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</si>
  <si>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</si>
  <si>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</si>
  <si>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</si>
  <si>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</si>
  <si>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</si>
  <si>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</si>
  <si>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</si>
  <si>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</si>
  <si>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</si>
  <si>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</si>
  <si>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</si>
  <si>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</si>
  <si>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</si>
  <si>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</si>
  <si>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</si>
  <si>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</si>
  <si>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</si>
  <si>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</si>
  <si>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</si>
  <si>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</si>
  <si>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</si>
  <si>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</si>
  <si>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</si>
  <si>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</si>
  <si>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</si>
  <si>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</si>
  <si>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</si>
  <si>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</si>
  <si>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</si>
  <si>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</si>
  <si>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</si>
  <si>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</si>
  <si>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</si>
  <si>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</si>
  <si>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</si>
  <si>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</si>
  <si>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</si>
  <si>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</si>
  <si>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</si>
  <si>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</si>
  <si>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</si>
  <si>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</si>
  <si>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</si>
  <si>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</si>
  <si>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</si>
  <si>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</si>
  <si>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</si>
  <si>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</si>
  <si>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</si>
  <si>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</si>
  <si>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</si>
  <si>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</si>
  <si>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</si>
  <si>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</si>
  <si>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</si>
  <si>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</si>
  <si>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</si>
  <si>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</si>
  <si>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</si>
  <si>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</si>
  <si>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</si>
  <si>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</si>
  <si>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</si>
  <si>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</si>
  <si>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</si>
  <si>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</si>
  <si>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</si>
  <si>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</si>
  <si>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</si>
  <si>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</si>
  <si>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</si>
  <si>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</si>
  <si>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</si>
  <si>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</si>
  <si>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</si>
  <si>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</si>
  <si>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</si>
  <si>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</si>
  <si>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</si>
  <si>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</si>
  <si>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</si>
  <si>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</si>
  <si>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</si>
  <si>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</si>
  <si>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</si>
  <si>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</si>
  <si>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</si>
  <si>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</si>
  <si>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</si>
  <si>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</si>
  <si>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</si>
  <si>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</si>
  <si>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</si>
  <si>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</si>
  <si>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</si>
  <si>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</si>
  <si>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</si>
  <si>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</si>
  <si>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</si>
  <si>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</si>
  <si>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</si>
  <si>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</si>
  <si>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</si>
  <si>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</si>
  <si>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</si>
  <si>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</si>
  <si>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</si>
  <si>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</si>
  <si>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</si>
  <si>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</si>
  <si>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</si>
  <si>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</si>
  <si>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</si>
  <si>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</si>
  <si>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</si>
  <si>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</si>
  <si>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</si>
  <si>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</si>
  <si>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</si>
  <si>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</si>
  <si>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</si>
  <si>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</si>
  <si>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</si>
  <si>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</si>
  <si>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</si>
  <si>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</si>
  <si>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</si>
  <si>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</si>
  <si>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</si>
  <si>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</si>
  <si>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</si>
  <si>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</si>
  <si>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</si>
  <si>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</si>
  <si>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</si>
  <si>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</si>
  <si>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</si>
  <si>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</si>
  <si>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</si>
  <si>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</si>
  <si>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</si>
  <si>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</si>
  <si>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</si>
  <si>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</si>
  <si>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</si>
  <si>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</si>
  <si>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</si>
  <si>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</si>
  <si>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</si>
  <si>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</si>
  <si>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</si>
  <si>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</si>
  <si>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</si>
  <si>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</si>
  <si>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</si>
  <si>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</si>
  <si>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</si>
  <si>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</si>
  <si>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</si>
  <si>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</si>
  <si>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</si>
  <si>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</si>
  <si>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</si>
  <si>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</si>
  <si>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</si>
  <si>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</si>
  <si>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</si>
  <si>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</si>
  <si>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</si>
  <si>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</si>
  <si>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</si>
  <si>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</si>
  <si>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</si>
  <si>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</si>
  <si>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</si>
  <si>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</si>
  <si>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</si>
  <si>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</si>
  <si>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</si>
  <si>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</si>
  <si>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</si>
  <si>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</si>
  <si>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</si>
  <si>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</si>
  <si>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</si>
  <si>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</si>
  <si>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</si>
  <si>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</si>
  <si>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</si>
  <si>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</si>
  <si>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</si>
  <si>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</si>
  <si>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</si>
  <si>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</si>
  <si>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</si>
  <si>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</si>
  <si>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</si>
  <si>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</si>
  <si>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</si>
  <si>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</si>
  <si>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</si>
  <si>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</si>
  <si>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</si>
  <si>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</si>
  <si>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</si>
  <si>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</si>
  <si>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</si>
  <si>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</si>
  <si>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</si>
  <si>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</si>
  <si>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</si>
  <si>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</si>
  <si>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</si>
  <si>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</si>
  <si>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</si>
  <si>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</si>
  <si>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</si>
  <si>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</si>
  <si>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</si>
  <si>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</si>
  <si>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</si>
  <si>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</si>
  <si>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</si>
  <si>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</si>
  <si>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</si>
  <si>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</si>
  <si>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</si>
  <si>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</si>
  <si>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</si>
  <si>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</si>
  <si>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</si>
  <si>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</si>
  <si>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</si>
  <si>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</si>
  <si>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</si>
  <si>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</si>
  <si>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</si>
  <si>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</si>
  <si>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</si>
  <si>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</si>
  <si>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</si>
  <si>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</si>
  <si>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</si>
  <si>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</si>
  <si>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</si>
  <si>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</si>
  <si>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</si>
  <si>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</si>
  <si>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</si>
  <si>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</si>
  <si>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</si>
  <si>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</si>
  <si>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</si>
  <si>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</si>
  <si>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</si>
  <si>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</si>
  <si>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</si>
  <si>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</si>
  <si>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</si>
  <si>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</si>
  <si>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</si>
  <si>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</si>
  <si>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</si>
  <si>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</si>
  <si>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</si>
  <si>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</si>
  <si>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</si>
  <si>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</si>
  <si>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</si>
  <si>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</si>
  <si>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</si>
  <si>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</si>
  <si>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</si>
  <si>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</si>
  <si>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</si>
  <si>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</si>
  <si>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</si>
  <si>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</si>
  <si>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</si>
  <si>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</si>
  <si>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</si>
  <si>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</si>
  <si>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</si>
  <si>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</si>
  <si>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</si>
  <si>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</si>
  <si>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</si>
  <si>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</si>
  <si>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</si>
  <si>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</si>
  <si>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</si>
  <si>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</si>
  <si>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</si>
  <si>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</si>
  <si>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</si>
  <si>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</si>
  <si>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</si>
  <si>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</si>
  <si>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</si>
  <si>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</si>
  <si>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</si>
  <si>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</si>
  <si>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</si>
  <si>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</si>
  <si>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</si>
  <si>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</si>
  <si>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</si>
  <si>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</si>
  <si>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</si>
  <si>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</si>
  <si>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</si>
  <si>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</si>
  <si>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</si>
  <si>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</si>
  <si>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</si>
  <si>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</si>
  <si>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</si>
  <si>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</si>
  <si>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</si>
  <si>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</si>
  <si>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</si>
  <si>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</si>
  <si>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</si>
  <si>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</si>
  <si>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</si>
  <si>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</si>
  <si>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</si>
  <si>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</si>
  <si>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</si>
  <si>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</si>
  <si>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</si>
  <si>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</si>
  <si>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</si>
  <si>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</si>
  <si>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</si>
  <si>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</si>
  <si>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</si>
  <si>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</si>
  <si>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</si>
  <si>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</si>
  <si>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</si>
  <si>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</si>
  <si>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</si>
  <si>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</si>
  <si>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</si>
  <si>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</si>
  <si>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</si>
  <si>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</si>
  <si>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</si>
  <si>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</si>
  <si>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</si>
  <si>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</si>
  <si>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</si>
  <si>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</si>
  <si>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</si>
  <si>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</si>
  <si>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</si>
  <si>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</si>
  <si>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</si>
  <si>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</si>
  <si>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</si>
  <si>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</si>
  <si>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</si>
  <si>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</si>
  <si>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</si>
  <si>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</si>
  <si>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</si>
  <si>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</si>
  <si>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</si>
  <si>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</si>
  <si>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</si>
  <si>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</si>
  <si>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</si>
  <si>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</si>
  <si>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</si>
  <si>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</si>
  <si>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</si>
  <si>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</si>
  <si>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</si>
  <si>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</si>
  <si>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</si>
  <si>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</si>
  <si>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</si>
  <si>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</si>
  <si>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</si>
  <si>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</si>
  <si>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</si>
  <si>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</si>
  <si>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</si>
  <si>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</si>
  <si>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</si>
  <si>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</si>
  <si>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</si>
  <si>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</si>
  <si>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</si>
  <si>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</si>
  <si>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</si>
  <si>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</si>
  <si>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</si>
  <si>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</si>
  <si>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</si>
  <si>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</si>
  <si>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</si>
  <si>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</si>
  <si>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</si>
  <si>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</si>
  <si>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</si>
  <si>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</si>
  <si>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</si>
  <si>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</si>
  <si>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</si>
  <si>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</si>
  <si>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</si>
  <si>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</si>
  <si>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</si>
  <si>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</si>
  <si>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</si>
  <si>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</si>
  <si>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</si>
  <si>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</si>
  <si>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</si>
  <si>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</si>
  <si>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</si>
  <si>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</si>
  <si>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</si>
  <si>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</si>
  <si>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</si>
  <si>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</si>
  <si>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</si>
  <si>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</si>
  <si>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</si>
  <si>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</si>
  <si>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</si>
  <si>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</si>
  <si>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</si>
  <si>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</si>
  <si>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</si>
  <si>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</si>
  <si>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</si>
  <si>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</si>
  <si>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</si>
  <si>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</si>
  <si>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</si>
  <si>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</si>
  <si>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</si>
  <si>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</si>
  <si>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</si>
  <si>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</si>
  <si>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</si>
  <si>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</si>
  <si>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</si>
  <si>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</si>
  <si>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</si>
  <si>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</si>
  <si>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</si>
  <si>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</si>
  <si>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</si>
  <si>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</si>
  <si>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</si>
  <si>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</si>
  <si>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</si>
  <si>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</si>
  <si>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</si>
  <si>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</si>
  <si>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</si>
  <si>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</si>
  <si>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</si>
  <si>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</si>
  <si>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</si>
  <si>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</si>
  <si>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</si>
  <si>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</si>
  <si>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</si>
  <si>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</si>
  <si>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</si>
  <si>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</si>
  <si>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</si>
  <si>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</si>
  <si>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</si>
  <si>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</si>
  <si>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</si>
  <si>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</si>
  <si>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</si>
  <si>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</si>
  <si>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</si>
  <si>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</si>
  <si>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</si>
  <si>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</si>
  <si>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</si>
  <si>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</si>
  <si>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</si>
  <si>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</si>
  <si>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</si>
  <si>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</si>
  <si>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</si>
  <si>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</si>
  <si>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</si>
  <si>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</si>
  <si>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</si>
  <si>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</si>
  <si>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</si>
  <si>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</si>
  <si>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</si>
  <si>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</si>
  <si>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</si>
  <si>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</si>
  <si>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</si>
  <si>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</si>
  <si>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</si>
  <si>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</si>
  <si>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</si>
  <si>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</si>
  <si>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</si>
  <si>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</si>
  <si>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</si>
  <si>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</si>
  <si>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</si>
  <si>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</si>
  <si>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</si>
  <si>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</si>
  <si>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</si>
  <si>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</si>
  <si>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</si>
  <si>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</si>
  <si>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</si>
  <si>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</si>
  <si>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</si>
  <si>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</si>
  <si>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</si>
  <si>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</si>
  <si>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</si>
  <si>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</si>
  <si>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</si>
  <si>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</si>
  <si>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</si>
  <si>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</si>
  <si>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</si>
  <si>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</si>
  <si>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</si>
  <si>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</si>
  <si>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</si>
  <si>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</si>
  <si>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</si>
  <si>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</si>
  <si>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</si>
  <si>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</si>
  <si>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</si>
  <si>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</si>
  <si>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</si>
  <si>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</si>
  <si>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</si>
  <si>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</si>
  <si>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</si>
  <si>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</si>
  <si>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</si>
  <si>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</si>
  <si>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</si>
  <si>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</si>
  <si>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</si>
  <si>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</si>
  <si>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</si>
  <si>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</si>
  <si>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</si>
  <si>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</si>
  <si>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</si>
  <si>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</si>
  <si>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</si>
  <si>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</si>
  <si>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</si>
  <si>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</si>
  <si>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</si>
  <si>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</si>
  <si>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</si>
  <si>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</si>
  <si>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</si>
  <si>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</si>
  <si>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</si>
  <si>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</si>
  <si>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</si>
  <si>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</si>
  <si>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</si>
  <si>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</si>
  <si>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</si>
  <si>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</si>
  <si>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</si>
  <si>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</si>
  <si>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</si>
  <si>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</si>
  <si>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</si>
  <si>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</si>
  <si>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</si>
  <si>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</si>
  <si>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</si>
  <si>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</si>
  <si>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</si>
  <si>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</si>
  <si>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</si>
  <si>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</si>
  <si>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</si>
  <si>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</si>
  <si>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</si>
  <si>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</si>
  <si>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</si>
  <si>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</si>
  <si>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</si>
  <si>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</si>
  <si>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</si>
  <si>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</si>
  <si>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</si>
  <si>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</si>
  <si>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</si>
  <si>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</si>
  <si>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</si>
  <si>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</si>
  <si>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</si>
  <si>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</si>
  <si>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</si>
  <si>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</si>
  <si>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</si>
  <si>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</si>
  <si>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</si>
  <si>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</si>
  <si>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</si>
  <si>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</si>
  <si>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</si>
  <si>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</si>
  <si>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</si>
  <si>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</si>
  <si>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</si>
  <si>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</si>
  <si>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</si>
  <si>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</si>
  <si>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</si>
  <si>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</si>
  <si>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</si>
  <si>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</si>
  <si>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</si>
  <si>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</si>
  <si>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</si>
  <si>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</si>
  <si>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</si>
  <si>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</si>
  <si>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</si>
  <si>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</si>
  <si>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</si>
  <si>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</si>
  <si>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</si>
  <si>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</si>
  <si>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</si>
  <si>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</si>
  <si>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</si>
  <si>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</si>
  <si>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</si>
  <si>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</si>
  <si>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</si>
  <si>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</si>
  <si>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</si>
  <si>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</si>
  <si>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</si>
  <si>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</si>
  <si>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</si>
  <si>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</si>
  <si>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</si>
  <si>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</si>
  <si>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</si>
  <si>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</si>
  <si>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</si>
  <si>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</si>
  <si>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</si>
  <si>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</si>
  <si>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</si>
  <si>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</si>
  <si>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</si>
  <si>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</si>
  <si>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</si>
  <si>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</si>
  <si>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</si>
  <si>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</si>
  <si>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</si>
  <si>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</si>
  <si>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</si>
  <si>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</si>
  <si>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</si>
  <si>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</si>
  <si>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</si>
  <si>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</si>
  <si>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</si>
  <si>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</si>
  <si>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</si>
  <si>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</si>
  <si>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</si>
  <si>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</si>
  <si>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</si>
  <si>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</si>
  <si>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</si>
  <si>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</si>
  <si>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</si>
  <si>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</si>
  <si>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</si>
  <si>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</si>
  <si>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</si>
  <si>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</si>
  <si>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</si>
  <si>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</si>
  <si>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</si>
  <si>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</si>
  <si>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</si>
  <si>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</si>
  <si>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</si>
  <si>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</si>
  <si>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</si>
  <si>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</si>
  <si>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</si>
  <si>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</si>
  <si>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</si>
  <si>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</si>
  <si>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</si>
  <si>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</si>
  <si>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</si>
  <si>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</si>
  <si>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</si>
  <si>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</si>
  <si>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</si>
  <si>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</si>
  <si>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</si>
  <si>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</si>
  <si>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</si>
  <si>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</si>
  <si>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</si>
  <si>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</si>
  <si>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</si>
  <si>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</si>
  <si>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</si>
  <si>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</si>
  <si>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</si>
  <si>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</si>
  <si>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</si>
  <si>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</si>
  <si>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</si>
  <si>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</si>
  <si>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</si>
  <si>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</si>
  <si>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</si>
  <si>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</si>
  <si>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</si>
  <si>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</si>
  <si>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</si>
  <si>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</si>
  <si>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</si>
  <si>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</si>
  <si>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</si>
  <si>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</si>
  <si>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</si>
  <si>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</si>
  <si>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</si>
  <si>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</si>
  <si>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</si>
  <si>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</si>
  <si>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</si>
  <si>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</si>
  <si>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</si>
  <si>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</si>
  <si>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</si>
  <si>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</si>
  <si>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</si>
  <si>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</si>
  <si>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</si>
  <si>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</si>
  <si>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</si>
  <si>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</si>
  <si>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</si>
  <si>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</si>
  <si>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</si>
  <si>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</si>
  <si>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</si>
  <si>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</si>
  <si>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</si>
  <si>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</si>
  <si>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</si>
  <si>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</si>
  <si>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</si>
  <si>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</si>
  <si>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</si>
  <si>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</si>
  <si>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</si>
  <si>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</si>
  <si>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</si>
  <si>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</si>
  <si>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</si>
  <si>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</si>
  <si>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</si>
  <si>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</si>
  <si>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</si>
  <si>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</si>
  <si>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</si>
  <si>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</si>
  <si>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</si>
  <si>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</si>
  <si>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</si>
  <si>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</si>
  <si>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</si>
  <si>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</si>
  <si>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</si>
  <si>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</si>
  <si>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</si>
  <si>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</si>
  <si>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</si>
  <si>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</si>
  <si>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</si>
  <si>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</si>
  <si>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</si>
  <si>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</si>
  <si>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</si>
  <si>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</si>
  <si>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</si>
  <si>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</si>
  <si>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</si>
  <si>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</si>
  <si>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</si>
  <si>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</si>
  <si>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</si>
  <si>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</si>
  <si>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</si>
  <si>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</si>
  <si>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</si>
  <si>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</si>
  <si>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</si>
  <si>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</si>
  <si>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</si>
  <si>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</si>
  <si>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</si>
  <si>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</si>
  <si>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</si>
  <si>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</si>
  <si>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</si>
  <si>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</si>
  <si>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</si>
  <si>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</si>
  <si>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</si>
  <si>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</si>
  <si>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</si>
  <si>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</si>
  <si>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</si>
  <si>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</si>
  <si>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</si>
  <si>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</si>
  <si>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</si>
  <si>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</si>
  <si>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</si>
  <si>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</si>
  <si>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</si>
  <si>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</si>
  <si>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</si>
  <si>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</si>
  <si>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</si>
  <si>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</si>
  <si>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</si>
  <si>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</si>
  <si>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</si>
  <si>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</si>
  <si>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</si>
  <si>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</si>
  <si>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</si>
  <si>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</si>
  <si>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</si>
  <si>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</si>
  <si>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</si>
  <si>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</si>
  <si>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</si>
  <si>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</si>
  <si>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</si>
  <si>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</si>
  <si>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</si>
  <si>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</si>
  <si>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</si>
  <si>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</si>
  <si>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</si>
  <si>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</si>
  <si>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</si>
  <si>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</si>
  <si>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</si>
  <si>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</si>
  <si>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</si>
  <si>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</si>
  <si>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</si>
  <si>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</si>
  <si>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</si>
  <si>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</si>
  <si>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</si>
  <si>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</si>
  <si>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</si>
  <si>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</si>
  <si>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</si>
  <si>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</si>
  <si>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</si>
  <si>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</si>
  <si>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</si>
  <si>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</si>
  <si>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</si>
  <si>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</si>
  <si>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</si>
  <si>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</si>
  <si>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</si>
  <si>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</si>
  <si>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</si>
  <si>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</si>
  <si>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</si>
  <si>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</si>
  <si>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</si>
  <si>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</si>
  <si>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</si>
  <si>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</si>
  <si>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</si>
  <si>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</si>
  <si>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</si>
  <si>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</si>
  <si>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</si>
  <si>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</si>
  <si>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</si>
  <si>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</si>
  <si>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</si>
  <si>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</si>
  <si>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</si>
  <si>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</si>
  <si>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</si>
  <si>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</si>
  <si>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</si>
  <si>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</si>
  <si>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</si>
  <si>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</si>
  <si>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</si>
  <si>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</si>
  <si>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</si>
  <si>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</si>
  <si>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</si>
  <si>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</si>
  <si>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</si>
  <si>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</si>
  <si>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</si>
  <si>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</si>
  <si>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</si>
  <si>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</si>
  <si>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</si>
  <si>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</si>
  <si>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</si>
  <si>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</si>
  <si>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</si>
  <si>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</si>
  <si>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</si>
  <si>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</si>
  <si>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</si>
  <si>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</si>
  <si>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</si>
  <si>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</si>
  <si>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</si>
  <si>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</si>
  <si>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</si>
  <si>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</si>
  <si>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</si>
  <si>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</si>
  <si>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</si>
  <si>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</si>
  <si>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</si>
  <si>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</si>
  <si>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</si>
  <si>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</si>
  <si>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</si>
  <si>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</si>
  <si>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</si>
  <si>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</si>
  <si>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</si>
  <si>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</si>
  <si>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</si>
  <si>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</si>
  <si>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</si>
  <si>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</si>
  <si>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</si>
  <si>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</si>
  <si>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</si>
  <si>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</si>
  <si>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</si>
  <si>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</si>
  <si>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</si>
  <si>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</si>
  <si>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</si>
  <si>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</si>
  <si>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</si>
  <si>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</si>
  <si>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</si>
  <si>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</si>
  <si>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</si>
  <si>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</si>
  <si>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</si>
  <si>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</si>
  <si>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</si>
  <si>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</si>
  <si>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</si>
  <si>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</si>
  <si>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</si>
  <si>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</si>
  <si>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</si>
  <si>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</si>
  <si>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</si>
  <si>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</si>
  <si>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</si>
  <si>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</si>
  <si>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</si>
  <si>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</si>
  <si>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</si>
  <si>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</si>
  <si>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</si>
  <si>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</si>
  <si>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</si>
  <si>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</si>
  <si>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</si>
  <si>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</si>
  <si>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</si>
  <si>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</si>
  <si>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</si>
  <si>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</si>
  <si>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</si>
  <si>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</si>
  <si>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</si>
  <si>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</si>
  <si>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</si>
  <si>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</si>
  <si>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</si>
  <si>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</si>
  <si>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</si>
  <si>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</si>
  <si>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</si>
  <si>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</si>
  <si>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</si>
  <si>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</si>
  <si>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</si>
  <si>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</si>
  <si>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</si>
  <si>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</si>
  <si>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</si>
  <si>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</si>
  <si>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</si>
  <si>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</si>
  <si>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</si>
  <si>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</si>
  <si>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</si>
  <si>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</si>
  <si>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</si>
  <si>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</si>
  <si>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</si>
  <si>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</si>
  <si>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</si>
  <si>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</si>
  <si>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</si>
  <si>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</si>
  <si>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</si>
  <si>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</si>
  <si>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</si>
  <si>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</si>
  <si>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</si>
  <si>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</si>
  <si>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</si>
  <si>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</si>
  <si>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</si>
  <si>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</si>
  <si>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</si>
  <si>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</si>
  <si>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</si>
  <si>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</si>
  <si>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</si>
  <si>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</si>
  <si>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</si>
  <si>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</si>
  <si>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</si>
  <si>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</si>
  <si>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</si>
  <si>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</si>
  <si>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</si>
  <si>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</si>
  <si>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</si>
  <si>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</si>
  <si>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</si>
  <si>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</si>
  <si>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</si>
  <si>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</si>
  <si>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</si>
  <si>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</si>
  <si>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</si>
  <si>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</si>
  <si>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</si>
  <si>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</si>
  <si>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</si>
  <si>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</si>
  <si>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</si>
  <si>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</si>
  <si>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</si>
  <si>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</si>
  <si>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</si>
  <si>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</si>
  <si>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</si>
  <si>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</si>
  <si>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</si>
  <si>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</si>
  <si>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</si>
  <si>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</si>
  <si>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</si>
  <si>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</si>
  <si>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</si>
  <si>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</si>
  <si>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</si>
  <si>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</si>
  <si>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</si>
  <si>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</si>
  <si>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</si>
  <si>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</si>
  <si>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</si>
  <si>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</si>
  <si>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</si>
  <si>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</si>
  <si>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</si>
  <si>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</si>
  <si>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</si>
  <si>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</si>
  <si>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</si>
  <si>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</si>
  <si>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</si>
  <si>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</si>
  <si>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</si>
  <si>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</si>
  <si>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</si>
  <si>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</si>
  <si>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</si>
  <si>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</si>
  <si>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</si>
  <si>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</si>
  <si>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</si>
  <si>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</si>
  <si>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</si>
  <si>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</si>
  <si>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</si>
  <si>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</si>
  <si>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</si>
  <si>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</si>
  <si>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</si>
  <si>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</si>
  <si>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</si>
  <si>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</si>
  <si>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</si>
  <si>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</si>
  <si>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</si>
  <si>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</si>
  <si>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</si>
  <si>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</si>
  <si>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</si>
  <si>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</si>
  <si>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</si>
  <si>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</si>
  <si>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</si>
  <si>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</si>
  <si>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</si>
  <si>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</si>
  <si>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</si>
  <si>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</si>
  <si>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</si>
  <si>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</si>
  <si>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</si>
  <si>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</si>
  <si>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</si>
  <si>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</si>
  <si>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</si>
  <si>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</si>
  <si>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</si>
  <si>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</si>
  <si>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</si>
  <si>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</si>
  <si>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</si>
  <si>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</si>
  <si>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</si>
  <si>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</si>
  <si>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</si>
  <si>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</si>
  <si>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</si>
  <si>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</si>
  <si>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</si>
  <si>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</si>
  <si>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</si>
  <si>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</si>
  <si>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</si>
  <si>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</si>
  <si>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</si>
  <si>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</si>
  <si>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</si>
  <si>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</si>
  <si>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</si>
  <si>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</si>
  <si>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</si>
  <si>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</si>
  <si>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</si>
  <si>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</si>
  <si>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</si>
  <si>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</si>
  <si>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</si>
  <si>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</si>
  <si>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</si>
  <si>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</si>
  <si>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</si>
  <si>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</si>
  <si>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</si>
  <si>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</si>
  <si>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</si>
  <si>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</si>
  <si>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</si>
  <si>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</si>
  <si>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</si>
  <si>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</si>
  <si>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</si>
  <si>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</si>
  <si>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</si>
  <si>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</si>
  <si>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</si>
  <si>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</si>
  <si>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</si>
  <si>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</si>
  <si>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</si>
  <si>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</si>
  <si>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</si>
  <si>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</si>
  <si>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</si>
  <si>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</si>
  <si>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</si>
  <si>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</si>
  <si>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</si>
  <si>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</si>
  <si>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</si>
  <si>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</si>
  <si>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</si>
  <si>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</si>
  <si>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</si>
  <si>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</si>
  <si>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</si>
  <si>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</si>
  <si>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</si>
  <si>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</si>
  <si>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</si>
  <si>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</si>
  <si>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</si>
  <si>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</si>
  <si>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</si>
  <si>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</si>
  <si>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</si>
  <si>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</si>
  <si>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</si>
  <si>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</si>
  <si>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</si>
  <si>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</si>
  <si>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</si>
  <si>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</si>
  <si>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</si>
  <si>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</si>
  <si>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</si>
  <si>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</si>
  <si>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</si>
  <si>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</si>
  <si>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</si>
  <si>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</si>
  <si>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</si>
  <si>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</si>
  <si>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</si>
  <si>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</si>
  <si>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</si>
  <si>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</si>
  <si>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</si>
  <si>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</si>
  <si>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</si>
  <si>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</si>
  <si>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</si>
  <si>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</si>
  <si>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</si>
  <si>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</si>
  <si>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</si>
  <si>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</si>
  <si>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</si>
  <si>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</si>
  <si>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</si>
  <si>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</si>
  <si>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</si>
  <si>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</si>
  <si>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</si>
  <si>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</si>
  <si>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</si>
  <si>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</si>
  <si>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</si>
  <si>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</si>
  <si>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</si>
  <si>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</si>
  <si>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</si>
  <si>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</si>
  <si>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</si>
  <si>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</si>
  <si>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</si>
  <si>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</si>
  <si>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</si>
  <si>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</si>
  <si>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</si>
  <si>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</si>
  <si>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</si>
  <si>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</si>
  <si>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</si>
  <si>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</si>
  <si>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</si>
  <si>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</si>
  <si>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</si>
  <si>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</si>
  <si>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</si>
  <si>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</si>
  <si>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</si>
  <si>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</si>
  <si>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</si>
  <si>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</si>
  <si>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</si>
  <si>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</si>
  <si>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</si>
  <si>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</si>
  <si>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</si>
  <si>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</si>
  <si>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</si>
  <si>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</si>
  <si>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</si>
  <si>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</si>
  <si>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</si>
  <si>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</si>
  <si>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</si>
  <si>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</si>
  <si>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</si>
  <si>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</si>
  <si>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</si>
  <si>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</si>
  <si>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</si>
  <si>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</si>
  <si>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</si>
  <si>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</si>
  <si>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</si>
  <si>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</si>
  <si>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</si>
  <si>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</si>
  <si>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</si>
  <si>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</si>
  <si>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</si>
  <si>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</si>
  <si>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</si>
  <si>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</si>
  <si>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</si>
  <si>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</si>
  <si>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</si>
  <si>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</si>
  <si>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</si>
  <si>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</si>
  <si>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</si>
  <si>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</si>
  <si>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</si>
  <si>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</si>
  <si>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</si>
  <si>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</si>
  <si>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</si>
  <si>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</si>
  <si>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</si>
  <si>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</si>
  <si>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</si>
  <si>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</si>
  <si>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</si>
  <si>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</si>
  <si>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</si>
  <si>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</si>
  <si>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</si>
  <si>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</si>
  <si>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</si>
  <si>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</si>
  <si>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</si>
  <si>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</si>
  <si>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</si>
  <si>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</si>
  <si>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</si>
  <si>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</si>
  <si>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</si>
  <si>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</si>
  <si>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</si>
  <si>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</si>
  <si>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</si>
  <si>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</si>
  <si>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</si>
  <si>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</si>
  <si>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</si>
  <si>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</si>
  <si>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</si>
  <si>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</si>
  <si>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</si>
  <si>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</si>
  <si>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</si>
  <si>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</si>
  <si>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</si>
  <si>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</si>
  <si>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</si>
  <si>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</si>
  <si>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</si>
  <si>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</si>
  <si>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</si>
  <si>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</si>
  <si>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</si>
  <si>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</si>
  <si>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</si>
  <si>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</si>
  <si>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</si>
  <si>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</si>
  <si>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</si>
  <si>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</si>
  <si>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</si>
  <si>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</si>
  <si>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</si>
  <si>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</si>
  <si>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</si>
  <si>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</si>
  <si>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</si>
  <si>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</si>
  <si>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</si>
  <si>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</si>
  <si>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</si>
  <si>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</si>
  <si>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</si>
  <si>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</si>
  <si>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</si>
  <si>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</si>
  <si>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</si>
  <si>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</si>
  <si>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</si>
  <si>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</si>
  <si>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</si>
  <si>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</si>
  <si>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</si>
  <si>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</si>
  <si>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</si>
  <si>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</si>
  <si>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</si>
  <si>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</si>
  <si>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</si>
  <si>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</si>
  <si>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</si>
  <si>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</si>
  <si>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</si>
  <si>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</si>
  <si>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</si>
  <si>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</si>
  <si>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</si>
  <si>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</si>
  <si>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</si>
  <si>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</si>
  <si>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</si>
  <si>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</si>
  <si>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</si>
  <si>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</si>
  <si>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</si>
  <si>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</si>
  <si>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</si>
  <si>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</si>
  <si>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</si>
  <si>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</si>
  <si>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</si>
  <si>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</si>
  <si>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</si>
  <si>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</si>
  <si>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</si>
  <si>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</si>
  <si>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</si>
  <si>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</si>
  <si>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</si>
  <si>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</si>
  <si>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</si>
  <si>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</si>
  <si>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</si>
  <si>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</si>
  <si>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</si>
  <si>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</si>
  <si>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</si>
  <si>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</si>
  <si>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</si>
  <si>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</si>
  <si>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</si>
  <si>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</si>
  <si>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</si>
  <si>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</si>
  <si>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</si>
  <si>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</si>
  <si>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</si>
  <si>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</si>
  <si>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</si>
  <si>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</si>
  <si>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</si>
  <si>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</si>
  <si>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</si>
  <si>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</si>
  <si>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</si>
  <si>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</si>
  <si>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</si>
  <si>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</si>
  <si>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</si>
  <si>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</si>
  <si>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</si>
  <si>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</si>
  <si>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</si>
  <si>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</si>
  <si>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</si>
  <si>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</si>
  <si>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</si>
  <si>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</si>
  <si>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</si>
  <si>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</si>
  <si>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</si>
  <si>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</si>
  <si>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</si>
  <si>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</si>
  <si>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</si>
  <si>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</si>
  <si>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</si>
  <si>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</si>
  <si>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</si>
  <si>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</si>
  <si>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</si>
  <si>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</si>
  <si>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</si>
  <si>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</si>
  <si>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</si>
  <si>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</si>
  <si>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</si>
  <si>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</si>
  <si>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</si>
  <si>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</si>
  <si>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</si>
  <si>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</si>
  <si>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</si>
  <si>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</si>
  <si>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</si>
  <si>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</si>
  <si>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</si>
  <si>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</si>
  <si>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</si>
  <si>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</si>
  <si>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</si>
  <si>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</si>
  <si>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</si>
  <si>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</si>
  <si>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</si>
  <si>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</si>
  <si>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</si>
  <si>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</si>
  <si>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</si>
  <si>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</si>
  <si>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</si>
  <si>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</si>
  <si>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</si>
  <si>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</si>
  <si>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</si>
  <si>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</si>
  <si>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</si>
  <si>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</si>
  <si>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</si>
  <si>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</si>
  <si>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</si>
  <si>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</si>
  <si>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</si>
  <si>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</si>
  <si>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</si>
  <si>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</si>
  <si>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</si>
  <si>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</si>
  <si>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</si>
  <si>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</si>
  <si>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</si>
  <si>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</si>
  <si>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</si>
  <si>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</si>
  <si>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</si>
  <si>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</si>
  <si>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</si>
  <si>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</si>
  <si>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</si>
  <si>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</si>
  <si>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</si>
  <si>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</si>
  <si>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</si>
  <si>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</si>
  <si>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</si>
  <si>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</si>
  <si>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</si>
  <si>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</si>
  <si>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</si>
  <si>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</si>
  <si>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</si>
  <si>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</si>
  <si>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</si>
  <si>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</si>
  <si>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</si>
  <si>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</si>
  <si>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</si>
  <si>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</si>
  <si>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</si>
  <si>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</si>
  <si>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</si>
  <si>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</si>
  <si>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</si>
  <si>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</si>
  <si>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</si>
  <si>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</si>
  <si>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</si>
  <si>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</si>
  <si>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</si>
  <si>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</si>
  <si>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</si>
  <si>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</si>
  <si>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</si>
  <si>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</si>
  <si>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</si>
  <si>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</si>
  <si>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</si>
  <si>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</si>
  <si>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</si>
  <si>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</si>
  <si>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</si>
  <si>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</si>
  <si>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</si>
  <si>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</si>
  <si>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</si>
  <si>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</si>
  <si>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</si>
  <si>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</si>
  <si>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</si>
  <si>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</si>
  <si>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</si>
  <si>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</si>
  <si>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</si>
  <si>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</si>
  <si>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</si>
  <si>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</si>
  <si>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</si>
  <si>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</si>
  <si>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</si>
  <si>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</si>
  <si>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</si>
  <si>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</si>
  <si>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</si>
  <si>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</si>
  <si>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</si>
  <si>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</si>
  <si>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</si>
  <si>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</si>
  <si>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</si>
  <si>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</si>
  <si>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</si>
  <si>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</si>
  <si>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</si>
  <si>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</si>
  <si>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</si>
  <si>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</si>
  <si>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</si>
  <si>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</si>
  <si>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</si>
  <si>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</si>
  <si>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</si>
  <si>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</si>
  <si>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</si>
  <si>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</si>
  <si>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</si>
  <si>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</si>
  <si>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</si>
  <si>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</si>
  <si>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</si>
  <si>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</si>
  <si>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</si>
  <si>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</si>
  <si>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</si>
  <si>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</si>
  <si>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</si>
  <si>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</si>
  <si>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</si>
  <si>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</si>
  <si>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</si>
  <si>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</si>
  <si>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</si>
  <si>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</si>
  <si>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</si>
  <si>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</si>
  <si>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</si>
  <si>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</si>
  <si>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</si>
  <si>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</si>
  <si>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</si>
  <si>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</si>
  <si>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</si>
  <si>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</si>
  <si>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</si>
  <si>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</si>
  <si>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</si>
  <si>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</si>
  <si>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</si>
  <si>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</si>
  <si>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</si>
  <si>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</si>
  <si>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</si>
  <si>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</si>
  <si>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</si>
  <si>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</si>
  <si>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</si>
  <si>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</si>
  <si>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</si>
  <si>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</si>
  <si>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</si>
  <si>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</si>
  <si>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</si>
  <si>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</si>
  <si>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</si>
  <si>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</si>
  <si>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</si>
  <si>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</si>
  <si>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</si>
  <si>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</si>
  <si>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</si>
  <si>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</si>
  <si>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</si>
  <si>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</si>
  <si>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</si>
  <si>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</si>
  <si>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</si>
  <si>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</si>
  <si>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</si>
  <si>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</si>
  <si>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</si>
  <si>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</si>
  <si>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</si>
  <si>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</si>
  <si>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</si>
  <si>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</si>
  <si>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</si>
  <si>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</si>
  <si>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</si>
  <si>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</si>
  <si>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</si>
  <si>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</si>
  <si>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</si>
  <si>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</si>
  <si>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</si>
  <si>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</si>
  <si>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</si>
  <si>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</si>
  <si>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</si>
  <si>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</si>
  <si>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</si>
  <si>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</si>
  <si>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</si>
  <si>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</si>
  <si>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</si>
  <si>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</si>
  <si>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</si>
  <si>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</si>
  <si>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</si>
  <si>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</si>
  <si>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</si>
  <si>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</si>
  <si>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</si>
  <si>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</si>
  <si>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</si>
  <si>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</si>
  <si>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</si>
  <si>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</si>
  <si>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</si>
  <si>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</si>
  <si>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</si>
  <si>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</si>
  <si>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</si>
  <si>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</si>
  <si>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</si>
  <si>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</si>
  <si>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</si>
  <si>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</si>
  <si>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</si>
  <si>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</si>
  <si>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</si>
  <si>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</si>
  <si>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</si>
  <si>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</si>
  <si>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</si>
  <si>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</si>
  <si>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</si>
  <si>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</si>
  <si>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</si>
  <si>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</si>
  <si>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</si>
  <si>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</si>
  <si>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</si>
  <si>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</si>
  <si>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</si>
  <si>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</si>
  <si>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</si>
  <si>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</si>
  <si>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</si>
  <si>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</si>
  <si>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</si>
  <si>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</si>
  <si>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</si>
  <si>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</si>
  <si>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</si>
  <si>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</si>
  <si>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</si>
  <si>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</si>
  <si>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</si>
  <si>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</si>
  <si>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</si>
  <si>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</si>
  <si>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</si>
  <si>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</si>
  <si>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</si>
  <si>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</si>
  <si>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</si>
  <si>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</si>
  <si>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</si>
  <si>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</si>
  <si>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</si>
  <si>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</si>
  <si>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</si>
  <si>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</si>
  <si>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</si>
  <si>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</si>
  <si>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</si>
  <si>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</si>
  <si>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</si>
  <si>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</si>
  <si>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</si>
  <si>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</si>
  <si>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</si>
  <si>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</si>
  <si>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</si>
  <si>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</si>
  <si>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</si>
  <si>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</si>
  <si>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</si>
  <si>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</si>
  <si>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</si>
  <si>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</si>
  <si>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</si>
  <si>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</si>
  <si>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</si>
  <si>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</si>
  <si>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</si>
  <si>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</si>
  <si>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</si>
  <si>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</si>
  <si>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</si>
  <si>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</si>
  <si>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</si>
  <si>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</si>
  <si>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</si>
  <si>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</si>
  <si>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</si>
  <si>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</si>
  <si>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</si>
  <si>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</si>
  <si>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</si>
  <si>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</si>
  <si>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</si>
  <si>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</si>
  <si>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</si>
  <si>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</si>
  <si>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</si>
  <si>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</si>
  <si>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</si>
  <si>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</si>
  <si>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</si>
  <si>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</si>
  <si>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</si>
  <si>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</si>
  <si>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</si>
  <si>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</si>
  <si>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</si>
  <si>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</si>
  <si>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</si>
  <si>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</si>
  <si>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</si>
  <si>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</si>
  <si>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</si>
  <si>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</si>
  <si>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</si>
  <si>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</si>
  <si>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</si>
  <si>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</si>
  <si>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</si>
  <si>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</si>
  <si>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</si>
  <si>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</si>
  <si>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</si>
  <si>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</si>
  <si>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</si>
  <si>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</si>
  <si>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</si>
  <si>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</si>
  <si>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</si>
  <si>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</si>
  <si>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</si>
  <si>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</si>
  <si>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</si>
  <si>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</si>
  <si>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</si>
  <si>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</si>
  <si>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</si>
  <si>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</si>
  <si>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</si>
  <si>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</si>
  <si>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</si>
  <si>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</si>
  <si>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</si>
  <si>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</si>
  <si>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</si>
  <si>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</si>
  <si>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</si>
  <si>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</si>
  <si>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</si>
  <si>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</si>
  <si>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</si>
  <si>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</si>
  <si>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</si>
  <si>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</si>
  <si>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</si>
  <si>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</si>
  <si>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</si>
  <si>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</si>
  <si>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</si>
  <si>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</si>
  <si>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</si>
  <si>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</si>
  <si>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</si>
  <si>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</si>
  <si>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</si>
  <si>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</si>
  <si>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</si>
  <si>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</si>
  <si>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</si>
  <si>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</si>
  <si>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</si>
  <si>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</si>
  <si>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</si>
  <si>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</si>
  <si>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</si>
  <si>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</si>
  <si>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</si>
  <si>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</si>
  <si>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</si>
  <si>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</si>
  <si>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</si>
  <si>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</si>
  <si>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</si>
  <si>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</si>
  <si>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</si>
  <si>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</si>
  <si>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</si>
  <si>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</si>
  <si>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</si>
  <si>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</si>
  <si>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</si>
  <si>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</si>
  <si>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</si>
  <si>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</si>
  <si>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</si>
  <si>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</si>
  <si>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</si>
  <si>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</si>
  <si>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</si>
  <si>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</si>
  <si>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</si>
  <si>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</si>
  <si>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</si>
  <si>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</si>
  <si>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</si>
  <si>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</si>
  <si>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</si>
  <si>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</si>
  <si>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</si>
  <si>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</si>
  <si>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</si>
  <si>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</si>
  <si>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</si>
  <si>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</si>
  <si>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</si>
  <si>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</si>
  <si>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</si>
  <si>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</si>
  <si>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</si>
  <si>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</si>
  <si>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</si>
  <si>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</si>
  <si>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</si>
  <si>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</si>
  <si>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</si>
  <si>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</si>
  <si>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</si>
  <si>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</si>
  <si>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</si>
  <si>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</si>
  <si>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</si>
  <si>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</si>
  <si>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</si>
  <si>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</si>
  <si>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</si>
  <si>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</si>
  <si>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</si>
  <si>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</si>
  <si>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</si>
  <si>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</si>
  <si>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</si>
  <si>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</si>
  <si>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</si>
  <si>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</si>
  <si>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</si>
  <si>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</si>
  <si>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</si>
  <si>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</si>
  <si>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</si>
  <si>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</si>
  <si>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</si>
  <si>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</si>
  <si>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</si>
  <si>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</si>
  <si>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</si>
  <si>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</si>
  <si>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</si>
  <si>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</si>
  <si>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</si>
  <si>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</si>
  <si>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</si>
  <si>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</si>
  <si>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</si>
  <si>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</si>
  <si>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</si>
  <si>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</si>
  <si>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</si>
  <si>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</si>
  <si>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</si>
  <si>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</si>
  <si>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</si>
  <si>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</si>
  <si>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</si>
  <si>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</si>
  <si>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</si>
  <si>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</si>
  <si>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</si>
  <si>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</si>
  <si>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</si>
  <si>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</si>
  <si>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</si>
  <si>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</si>
  <si>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</si>
  <si>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</si>
  <si>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</si>
  <si>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</si>
  <si>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</si>
  <si>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</si>
  <si>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</si>
  <si>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</si>
  <si>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</si>
  <si>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</si>
  <si>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</si>
  <si>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</si>
  <si>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</si>
  <si>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</si>
  <si>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</si>
  <si>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</si>
  <si>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</si>
  <si>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</si>
  <si>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</si>
  <si>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</si>
  <si>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</si>
  <si>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</si>
  <si>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</si>
  <si>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</si>
  <si>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</si>
  <si>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</si>
  <si>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</si>
  <si>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</si>
  <si>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</si>
  <si>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</si>
  <si>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</si>
  <si>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</si>
  <si>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</si>
  <si>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</si>
  <si>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</si>
  <si>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</si>
  <si>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</si>
  <si>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</si>
  <si>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</si>
  <si>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</si>
  <si>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</si>
  <si>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</si>
  <si>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</si>
  <si>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</si>
  <si>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</si>
  <si>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</si>
  <si>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</si>
  <si>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</si>
  <si>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</si>
  <si>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</si>
  <si>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</si>
  <si>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</si>
  <si>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</si>
  <si>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</si>
  <si>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</si>
  <si>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</si>
  <si>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</si>
  <si>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</si>
  <si>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</si>
  <si>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</si>
  <si>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</si>
  <si>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</si>
  <si>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</si>
  <si>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</si>
  <si>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</si>
  <si>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</si>
  <si>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</si>
  <si>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</si>
  <si>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</si>
  <si>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</si>
  <si>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</si>
  <si>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</si>
  <si>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</si>
  <si>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</si>
  <si>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</si>
  <si>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</si>
  <si>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</si>
  <si>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</si>
  <si>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</si>
  <si>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</si>
  <si>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</si>
  <si>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</si>
  <si>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</si>
  <si>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</si>
  <si>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</si>
  <si>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</si>
  <si>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</si>
  <si>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</si>
  <si>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</si>
  <si>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</si>
  <si>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</si>
  <si>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</si>
  <si>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</si>
  <si>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</si>
  <si>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</si>
  <si>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</si>
  <si>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</si>
  <si>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</si>
  <si>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</si>
  <si>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</si>
  <si>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</si>
  <si>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</si>
  <si>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</si>
  <si>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</si>
  <si>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</si>
  <si>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</si>
  <si>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</si>
  <si>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</si>
  <si>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</si>
  <si>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</si>
  <si>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</si>
  <si>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</si>
  <si>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</si>
  <si>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</si>
  <si>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</si>
  <si>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</si>
  <si>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</si>
  <si>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</si>
  <si>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</si>
  <si>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</si>
  <si>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</si>
  <si>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</si>
  <si>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</si>
  <si>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</si>
  <si>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</si>
  <si>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</si>
  <si>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</si>
  <si>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</si>
  <si>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</si>
  <si>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</si>
  <si>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</si>
  <si>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</si>
  <si>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</si>
  <si>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</si>
  <si>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</si>
  <si>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</si>
  <si>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</si>
  <si>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</si>
  <si>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</si>
  <si>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</si>
  <si>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</si>
  <si>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</si>
  <si>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</si>
  <si>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</si>
  <si>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</si>
  <si>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</si>
  <si>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</si>
  <si>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</si>
  <si>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</si>
  <si>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</si>
  <si>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</si>
  <si>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</si>
  <si>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</si>
  <si>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</si>
  <si>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</si>
  <si>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</si>
  <si>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</si>
  <si>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</si>
  <si>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</si>
  <si>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</si>
  <si>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</si>
  <si>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</si>
  <si>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</si>
  <si>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</si>
  <si>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</si>
  <si>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</si>
  <si>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</si>
  <si>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</si>
  <si>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</si>
  <si>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</si>
  <si>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</si>
  <si>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</si>
  <si>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</si>
  <si>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</si>
  <si>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</si>
  <si>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</si>
  <si>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</si>
  <si>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</si>
  <si>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</si>
  <si>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</si>
  <si>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</si>
  <si>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</si>
  <si>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</si>
  <si>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</si>
  <si>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</si>
  <si>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</si>
  <si>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</si>
  <si>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</si>
  <si>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</si>
  <si>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</si>
  <si>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</si>
  <si>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</si>
  <si>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</si>
  <si>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</si>
  <si>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</si>
  <si>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</si>
  <si>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</si>
  <si>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</si>
  <si>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</si>
  <si>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</si>
  <si>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</si>
  <si>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</si>
  <si>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</si>
  <si>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</si>
  <si>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</si>
  <si>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</si>
  <si>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</si>
  <si>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</si>
  <si>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</si>
  <si>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</si>
  <si>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</si>
  <si>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</si>
  <si>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</si>
  <si>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</si>
  <si>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</si>
  <si>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</si>
  <si>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</si>
  <si>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</si>
  <si>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</si>
  <si>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</si>
  <si>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</si>
  <si>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</si>
  <si>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</si>
  <si>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</si>
  <si>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</si>
  <si>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</si>
  <si>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</si>
  <si>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</si>
  <si>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</si>
  <si>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</si>
  <si>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</si>
  <si>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</si>
  <si>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</si>
  <si>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</si>
  <si>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</si>
  <si>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</si>
  <si>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</si>
  <si>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</si>
  <si>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</si>
  <si>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</si>
  <si>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</si>
  <si>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</si>
  <si>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</si>
  <si>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</si>
  <si>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</si>
  <si>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</si>
  <si>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</si>
  <si>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</si>
  <si>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</si>
  <si>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</si>
  <si>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</si>
  <si>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</si>
  <si>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</si>
  <si>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</si>
  <si>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</si>
  <si>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</si>
  <si>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</si>
  <si>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</si>
  <si>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</si>
  <si>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</si>
  <si>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</si>
  <si>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</si>
  <si>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</si>
  <si>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</si>
  <si>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</si>
  <si>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</si>
  <si>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</si>
  <si>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</si>
  <si>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</si>
  <si>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</si>
  <si>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</si>
  <si>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</si>
  <si>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</si>
  <si>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</si>
  <si>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</si>
  <si>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</si>
  <si>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</si>
  <si>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</si>
  <si>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</si>
  <si>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</si>
  <si>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</si>
  <si>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</si>
  <si>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</si>
  <si>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</si>
  <si>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</si>
  <si>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</si>
  <si>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</si>
  <si>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</si>
  <si>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</si>
  <si>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</si>
  <si>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</si>
  <si>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</si>
  <si>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</si>
  <si>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</si>
  <si>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</si>
  <si>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</si>
  <si>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</si>
  <si>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</si>
  <si>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</si>
  <si>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</si>
  <si>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</si>
  <si>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</si>
  <si>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</si>
  <si>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</si>
  <si>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</si>
  <si>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</si>
  <si>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</si>
  <si>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</si>
  <si>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</si>
  <si>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</si>
  <si>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</si>
  <si>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</si>
  <si>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</si>
  <si>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</si>
  <si>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</si>
  <si>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</si>
  <si>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</si>
  <si>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</si>
  <si>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</si>
  <si>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</si>
  <si>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</si>
  <si>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</si>
  <si>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</si>
  <si>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</si>
  <si>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</si>
  <si>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</si>
  <si>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</si>
  <si>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</si>
  <si>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</si>
  <si>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</si>
  <si>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</si>
  <si>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</si>
  <si>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</si>
  <si>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</si>
  <si>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</si>
  <si>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</si>
  <si>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</si>
  <si>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</si>
  <si>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</si>
  <si>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</si>
  <si>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</si>
  <si>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</si>
  <si>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</si>
  <si>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</si>
  <si>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</si>
  <si>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</si>
  <si>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</si>
  <si>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</si>
  <si>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</si>
  <si>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</si>
  <si>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</si>
  <si>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</si>
  <si>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</si>
  <si>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</si>
  <si>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</si>
  <si>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</si>
  <si>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</si>
  <si>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</si>
  <si>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</si>
  <si>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</si>
  <si>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</si>
  <si>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</si>
  <si>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</si>
  <si>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</si>
  <si>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</si>
  <si>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</si>
  <si>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</si>
  <si>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</si>
  <si>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</si>
  <si>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</si>
  <si>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</si>
  <si>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</si>
  <si>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</si>
  <si>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</si>
  <si>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</si>
  <si>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</si>
  <si>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</si>
  <si>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</si>
  <si>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</si>
  <si>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</si>
  <si>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</si>
  <si>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</si>
  <si>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</si>
  <si>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</si>
  <si>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</si>
  <si>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</si>
  <si>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</si>
  <si>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</si>
  <si>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</si>
  <si>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</si>
  <si>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</si>
  <si>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</si>
  <si>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</si>
  <si>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</si>
  <si>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</si>
  <si>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</si>
  <si>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</si>
  <si>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</si>
  <si>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</si>
  <si>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</si>
  <si>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</si>
  <si>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</si>
  <si>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</si>
  <si>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</si>
  <si>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</si>
  <si>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</si>
  <si>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</si>
  <si>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</si>
  <si>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</si>
  <si>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</si>
  <si>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</si>
  <si>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</si>
  <si>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</si>
  <si>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</si>
  <si>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</si>
  <si>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</si>
  <si>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</si>
  <si>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</si>
  <si>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</si>
  <si>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</si>
  <si>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</si>
  <si>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</si>
  <si>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</si>
  <si>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</si>
  <si>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</si>
  <si>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</si>
  <si>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</si>
  <si>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</si>
  <si>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</si>
  <si>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</si>
  <si>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</si>
  <si>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</si>
  <si>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</si>
  <si>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</si>
  <si>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</si>
  <si>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</si>
  <si>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</si>
  <si>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</si>
  <si>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</si>
  <si>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</si>
  <si>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</si>
  <si>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</si>
  <si>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</si>
  <si>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</si>
  <si>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</si>
  <si>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</si>
  <si>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</si>
  <si>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</si>
  <si>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</si>
  <si>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</si>
  <si>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</si>
  <si>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</si>
  <si>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</si>
  <si>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</si>
  <si>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</si>
  <si>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</si>
  <si>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</si>
  <si>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</si>
  <si>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</si>
  <si>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</si>
  <si>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</si>
  <si>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</si>
  <si>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</si>
  <si>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</si>
  <si>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</si>
  <si>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</si>
  <si>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</si>
  <si>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</si>
  <si>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</si>
  <si>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</si>
  <si>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</si>
  <si>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</si>
  <si>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</si>
  <si>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</si>
  <si>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</si>
  <si>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</si>
  <si>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</si>
  <si>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</si>
  <si>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</si>
  <si>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</si>
  <si>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</si>
  <si>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</si>
  <si>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</si>
  <si>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</si>
  <si>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</si>
  <si>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</si>
  <si>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</si>
  <si>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</si>
  <si>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</si>
  <si>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</si>
  <si>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</si>
  <si>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</si>
  <si>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</si>
  <si>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</si>
  <si>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</si>
  <si>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</si>
  <si>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</si>
  <si>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</si>
  <si>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</si>
  <si>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</si>
  <si>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</si>
  <si>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</si>
  <si>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</si>
  <si>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</si>
  <si>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</si>
  <si>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</si>
  <si>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</si>
  <si>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</si>
  <si>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</si>
  <si>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</si>
  <si>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</si>
  <si>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</si>
  <si>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</si>
  <si>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</si>
  <si>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</si>
  <si>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</si>
  <si>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</si>
  <si>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</si>
  <si>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</si>
  <si>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</si>
  <si>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</si>
  <si>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</si>
  <si>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</si>
  <si>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</si>
  <si>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</si>
  <si>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</si>
  <si>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</si>
  <si>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</si>
  <si>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</si>
  <si>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</si>
  <si>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</si>
  <si>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</si>
  <si>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</si>
  <si>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</si>
  <si>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</si>
  <si>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</si>
  <si>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</si>
  <si>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</si>
  <si>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</si>
  <si>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</si>
  <si>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</si>
  <si>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</si>
  <si>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</si>
  <si>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</si>
  <si>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</si>
  <si>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</si>
  <si>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</si>
  <si>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</si>
  <si>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</si>
  <si>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</si>
  <si>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</si>
  <si>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</si>
  <si>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</si>
  <si>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</si>
  <si>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</si>
  <si>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</si>
  <si>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</si>
  <si>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</si>
  <si>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</si>
  <si>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</si>
  <si>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</si>
  <si>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</si>
  <si>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</si>
  <si>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</si>
  <si>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</si>
  <si>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</si>
  <si>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</si>
  <si>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</si>
  <si>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</si>
  <si>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</si>
  <si>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</si>
  <si>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</si>
  <si>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</si>
  <si>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</si>
  <si>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</si>
  <si>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</si>
  <si>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</si>
  <si>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</si>
  <si>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</si>
  <si>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</si>
  <si>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</si>
  <si>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</si>
  <si>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</si>
  <si>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</si>
  <si>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</si>
  <si>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</si>
  <si>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</si>
  <si>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</si>
  <si>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</si>
  <si>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</si>
  <si>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</si>
  <si>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</si>
  <si>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</si>
  <si>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</si>
  <si>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</si>
  <si>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</si>
  <si>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</si>
  <si>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</si>
  <si>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</si>
  <si>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</si>
  <si>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</si>
  <si>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</si>
  <si>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</si>
  <si>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</si>
  <si>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</si>
  <si>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</si>
  <si>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</si>
  <si>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</si>
  <si>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</si>
  <si>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</si>
  <si>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</si>
  <si>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</si>
  <si>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</si>
  <si>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</si>
  <si>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</si>
  <si>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</si>
  <si>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</si>
  <si>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</si>
  <si>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</si>
  <si>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</si>
  <si>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</si>
  <si>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</si>
  <si>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</si>
  <si>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</si>
  <si>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</si>
  <si>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</si>
  <si>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</si>
  <si>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</si>
  <si>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</si>
  <si>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</si>
  <si>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</si>
  <si>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</si>
  <si>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</si>
  <si>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</si>
  <si>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</si>
  <si>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</si>
  <si>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</si>
  <si>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</si>
  <si>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</si>
  <si>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</si>
  <si>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</si>
  <si>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</si>
  <si>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</si>
  <si>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</si>
  <si>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</si>
  <si>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</si>
  <si>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</si>
  <si>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</si>
  <si>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</si>
  <si>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</si>
  <si>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</si>
  <si>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</si>
  <si>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</si>
  <si>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</si>
  <si>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</si>
  <si>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</si>
  <si>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</si>
  <si>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</si>
  <si>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</si>
  <si>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</si>
  <si>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</si>
  <si>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</si>
  <si>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</si>
  <si>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</si>
  <si>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</si>
  <si>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</si>
  <si>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</si>
  <si>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</si>
  <si>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</si>
  <si>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</si>
  <si>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</si>
  <si>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</si>
  <si>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</si>
  <si>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</si>
  <si>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</si>
  <si>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</si>
  <si>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</si>
  <si>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</si>
  <si>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</si>
  <si>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</si>
  <si>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</si>
  <si>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</si>
  <si>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</si>
  <si>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</si>
  <si>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</si>
  <si>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</si>
  <si>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</si>
  <si>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</si>
  <si>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</si>
  <si>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</si>
  <si>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</si>
  <si>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</si>
  <si>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</si>
  <si>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</si>
  <si>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</si>
  <si>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</si>
  <si>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</si>
  <si>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</si>
  <si>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</si>
  <si>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</si>
  <si>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</si>
  <si>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</si>
  <si>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</si>
  <si>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</si>
  <si>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</si>
  <si>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</si>
  <si>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</si>
  <si>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</si>
  <si>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</si>
  <si>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</si>
  <si>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</si>
  <si>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</si>
  <si>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</si>
  <si>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</si>
  <si>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</si>
  <si>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</si>
  <si>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</si>
  <si>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</si>
  <si>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</si>
  <si>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</si>
  <si>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</si>
  <si>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</si>
  <si>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</si>
  <si>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</si>
  <si>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</si>
  <si>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</si>
  <si>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</si>
  <si>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</si>
  <si>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</si>
  <si>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</si>
  <si>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</si>
  <si>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</si>
  <si>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</si>
  <si>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</si>
  <si>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</si>
  <si>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</si>
  <si>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</si>
  <si>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</si>
  <si>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</si>
  <si>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</si>
  <si>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</si>
  <si>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</si>
  <si>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</si>
  <si>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</si>
  <si>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</si>
  <si>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</si>
  <si>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</si>
  <si>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</si>
  <si>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</si>
  <si>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</si>
  <si>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</si>
  <si>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</si>
  <si>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</si>
  <si>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</si>
  <si>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</si>
  <si>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</si>
  <si>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</si>
  <si>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</si>
  <si>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</si>
  <si>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</si>
  <si>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</si>
  <si>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</si>
  <si>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</si>
  <si>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</si>
  <si>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</si>
  <si>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</si>
  <si>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</si>
  <si>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</si>
  <si>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</si>
  <si>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</si>
  <si>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</si>
  <si>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</si>
  <si>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</si>
  <si>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</si>
  <si>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</si>
  <si>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</si>
  <si>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</si>
  <si>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</si>
  <si>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</si>
  <si>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</si>
  <si>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</si>
  <si>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</si>
  <si>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</si>
  <si>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</si>
  <si>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</si>
  <si>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</si>
  <si>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</si>
  <si>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</si>
  <si>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</si>
  <si>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</si>
  <si>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</si>
  <si>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</si>
  <si>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</si>
  <si>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</si>
  <si>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</si>
  <si>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</si>
  <si>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</si>
  <si>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</si>
  <si>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</si>
  <si>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</si>
  <si>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</si>
  <si>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</si>
  <si>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</si>
  <si>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</si>
  <si>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</si>
  <si>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</si>
  <si>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</si>
  <si>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</si>
  <si>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</si>
  <si>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</si>
  <si>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</si>
  <si>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</si>
  <si>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</si>
  <si>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</si>
  <si>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</si>
  <si>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</si>
  <si>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</si>
  <si>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</si>
  <si>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</si>
  <si>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</si>
  <si>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</si>
  <si>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</si>
  <si>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</si>
  <si>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</si>
  <si>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</si>
  <si>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</si>
  <si>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</si>
  <si>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</si>
  <si>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</si>
  <si>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</si>
  <si>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</si>
  <si>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</si>
  <si>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</si>
  <si>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</si>
  <si>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</si>
  <si>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</si>
  <si>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</si>
  <si>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</si>
  <si>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</si>
  <si>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</si>
  <si>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</si>
  <si>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</si>
  <si>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</si>
  <si>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</si>
  <si>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</si>
  <si>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</si>
  <si>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</si>
  <si>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</si>
  <si>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</si>
  <si>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</si>
  <si>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</si>
  <si>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</si>
  <si>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</si>
  <si>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</si>
  <si>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</si>
  <si>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</si>
  <si>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</si>
  <si>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</si>
  <si>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</si>
  <si>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</si>
  <si>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</si>
  <si>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</si>
  <si>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</si>
  <si>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</si>
  <si>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</si>
  <si>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</si>
  <si>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</si>
  <si>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</si>
  <si>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</si>
  <si>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</si>
  <si>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</si>
  <si>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</si>
  <si>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</si>
  <si>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</si>
  <si>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</si>
  <si>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</si>
  <si>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</si>
  <si>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</si>
  <si>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</si>
  <si>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</si>
  <si>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</si>
  <si>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</si>
  <si>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</si>
  <si>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</si>
  <si>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</si>
  <si>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</si>
  <si>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</si>
  <si>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</si>
  <si>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</si>
  <si>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</si>
  <si>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</si>
  <si>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</si>
  <si>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</si>
  <si>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</si>
  <si>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</si>
  <si>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</si>
  <si>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</si>
  <si>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</si>
  <si>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</si>
  <si>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</si>
  <si>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</si>
  <si>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</si>
  <si>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</si>
  <si>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</si>
  <si>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</si>
  <si>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</si>
  <si>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</si>
  <si>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</si>
  <si>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</si>
  <si>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</si>
  <si>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</si>
  <si>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</si>
  <si>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</si>
  <si>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</si>
  <si>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</si>
  <si>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</si>
  <si>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</si>
  <si>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</si>
  <si>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</si>
  <si>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</si>
  <si>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</si>
  <si>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</si>
  <si>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</si>
  <si>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</si>
  <si>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</si>
  <si>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</si>
  <si>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</si>
  <si>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</si>
  <si>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</si>
  <si>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</si>
  <si>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</si>
  <si>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</si>
  <si>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</si>
  <si>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</si>
  <si>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</si>
  <si>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</si>
  <si>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</si>
  <si>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</si>
  <si>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</si>
  <si>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</si>
  <si>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</si>
  <si>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</si>
  <si>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</si>
  <si>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</si>
  <si>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</si>
  <si>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</si>
  <si>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</si>
  <si>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</si>
  <si>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</si>
  <si>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</si>
  <si>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</si>
  <si>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</si>
  <si>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</si>
  <si>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</si>
  <si>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</si>
  <si>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</si>
  <si>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</si>
  <si>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</si>
  <si>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</si>
  <si>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</si>
  <si>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</si>
  <si>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</si>
  <si>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</si>
  <si>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</si>
  <si>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</si>
  <si>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</si>
  <si>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</si>
  <si>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</si>
  <si>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</si>
  <si>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</si>
  <si>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</si>
  <si>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</si>
  <si>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</si>
  <si>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</si>
  <si>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</si>
  <si>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</si>
  <si>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</si>
  <si>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</si>
  <si>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</si>
  <si>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</si>
  <si>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</si>
  <si>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</si>
  <si>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</si>
  <si>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</si>
  <si>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</si>
  <si>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</si>
  <si>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</si>
  <si>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</si>
  <si>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</si>
  <si>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</si>
  <si>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</si>
  <si>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</si>
  <si>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</si>
  <si>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</si>
  <si>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</si>
  <si>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</si>
  <si>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</si>
  <si>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</si>
  <si>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</si>
  <si>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</si>
  <si>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</si>
  <si>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</si>
  <si>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</si>
  <si>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</si>
  <si>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</si>
  <si>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</si>
  <si>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</si>
  <si>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</si>
  <si>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</si>
  <si>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</si>
  <si>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</si>
  <si>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</si>
  <si>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</si>
  <si>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</si>
  <si>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</si>
  <si>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</si>
  <si>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</si>
  <si>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</si>
  <si>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</si>
  <si>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</si>
  <si>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</si>
  <si>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</si>
  <si>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</si>
  <si>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</si>
  <si>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</si>
  <si>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</si>
  <si>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</si>
  <si>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</si>
  <si>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</si>
  <si>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</si>
  <si>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</si>
  <si>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</si>
  <si>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</si>
  <si>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</si>
  <si>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</si>
  <si>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</si>
  <si>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</si>
  <si>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</si>
  <si>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</si>
  <si>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</si>
  <si>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</si>
  <si>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</si>
  <si>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</si>
  <si>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</si>
  <si>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</si>
  <si>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</si>
  <si>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</si>
  <si>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</si>
  <si>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</si>
  <si>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</si>
  <si>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</si>
  <si>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</si>
  <si>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</si>
  <si>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</si>
  <si>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</si>
  <si>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</si>
  <si>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</si>
  <si>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</si>
  <si>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</si>
  <si>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</si>
  <si>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</si>
  <si>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</si>
  <si>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</si>
  <si>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</si>
  <si>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</si>
  <si>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</si>
  <si>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</si>
  <si>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</si>
  <si>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</si>
  <si>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</si>
  <si>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</si>
  <si>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</si>
  <si>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</si>
  <si>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</si>
  <si>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</si>
  <si>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</si>
  <si>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</si>
  <si>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</si>
  <si>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</si>
  <si>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</si>
  <si>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</si>
  <si>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</si>
  <si>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</si>
  <si>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</si>
  <si>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</si>
  <si>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</si>
  <si>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</si>
  <si>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</si>
  <si>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</si>
  <si>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</si>
  <si>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</si>
  <si>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</si>
  <si>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</si>
  <si>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</si>
  <si>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</si>
  <si>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</si>
  <si>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</si>
  <si>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</si>
  <si>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</si>
  <si>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</si>
  <si>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</si>
  <si>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</si>
  <si>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</si>
  <si>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</si>
  <si>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</si>
  <si>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</si>
  <si>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</si>
  <si>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</si>
  <si>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</si>
  <si>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</si>
  <si>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</si>
  <si>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</si>
  <si>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</si>
  <si>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</si>
  <si>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</si>
  <si>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</si>
  <si>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</si>
  <si>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</si>
  <si>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</si>
  <si>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</si>
  <si>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</si>
  <si>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</si>
  <si>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</si>
  <si>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</si>
  <si>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</si>
  <si>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</si>
  <si>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</si>
  <si>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</si>
  <si>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</si>
  <si>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</si>
  <si>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</si>
  <si>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</si>
  <si>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</si>
  <si>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</si>
  <si>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</si>
  <si>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</si>
  <si>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</si>
  <si>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</si>
  <si>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</si>
  <si>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</si>
  <si>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</si>
  <si>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</si>
  <si>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</si>
  <si>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</si>
  <si>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</si>
  <si>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</si>
  <si>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</si>
  <si>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</si>
  <si>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</si>
  <si>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</si>
  <si>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</si>
  <si>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</si>
  <si>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</si>
  <si>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</si>
  <si>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</si>
  <si>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</si>
  <si>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</si>
  <si>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</si>
  <si>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</si>
  <si>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</si>
  <si>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</si>
  <si>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</si>
  <si>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</si>
  <si>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</si>
  <si>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</si>
  <si>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</si>
  <si>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</si>
  <si>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</si>
  <si>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</si>
  <si>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</si>
  <si>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</si>
  <si>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</si>
  <si>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</si>
  <si>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</si>
  <si>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</si>
  <si>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</si>
  <si>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</si>
  <si>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</si>
  <si>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</si>
  <si>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</si>
  <si>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</si>
  <si>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</si>
  <si>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</si>
  <si>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</si>
  <si>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</si>
  <si>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</si>
  <si>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</si>
  <si>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</si>
  <si>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</si>
  <si>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</si>
  <si>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</si>
  <si>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</si>
  <si>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</si>
  <si>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</si>
  <si>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</si>
  <si>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</si>
  <si>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</si>
  <si>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</si>
  <si>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</si>
  <si>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</si>
  <si>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</si>
  <si>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</si>
  <si>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</si>
  <si>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</si>
  <si>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</si>
  <si>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</si>
  <si>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</si>
  <si>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</si>
  <si>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</si>
  <si>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</si>
  <si>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</si>
  <si>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</si>
  <si>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</si>
  <si>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</si>
  <si>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</si>
  <si>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</si>
  <si>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</si>
  <si>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</si>
  <si>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</si>
  <si>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</si>
  <si>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</si>
  <si>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</si>
  <si>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</si>
  <si>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</si>
  <si>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</si>
  <si>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</si>
  <si>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</si>
  <si>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</si>
  <si>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</si>
  <si>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</si>
  <si>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</si>
  <si>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</si>
  <si>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</si>
  <si>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</si>
  <si>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</si>
  <si>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</si>
  <si>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</si>
  <si>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</si>
  <si>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</si>
  <si>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</si>
  <si>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</si>
  <si>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</si>
  <si>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</si>
  <si>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</si>
  <si>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</si>
  <si>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</si>
  <si>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</si>
  <si>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</si>
  <si>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</si>
  <si>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</si>
  <si>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</si>
  <si>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</si>
  <si>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</si>
  <si>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</si>
  <si>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</si>
  <si>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</si>
  <si>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</si>
  <si>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</si>
  <si>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</si>
  <si>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</si>
  <si>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</si>
  <si>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</si>
  <si>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</si>
  <si>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</si>
  <si>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</si>
  <si>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</si>
  <si>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</si>
  <si>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</si>
  <si>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</si>
  <si>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</si>
  <si>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</si>
  <si>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</si>
  <si>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</si>
  <si>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</si>
  <si>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</si>
  <si>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</si>
  <si>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</si>
  <si>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</si>
  <si>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</si>
  <si>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</si>
  <si>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</si>
  <si>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</si>
  <si>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</si>
  <si>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</si>
  <si>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</si>
  <si>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</si>
  <si>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</si>
  <si>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</si>
  <si>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</si>
  <si>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</si>
  <si>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</si>
  <si>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</si>
  <si>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</si>
  <si>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</si>
  <si>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</si>
  <si>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</si>
  <si>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</si>
  <si>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</si>
  <si>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</si>
  <si>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</si>
  <si>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</si>
  <si>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</si>
  <si>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</si>
  <si>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</si>
  <si>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</si>
  <si>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</si>
  <si>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</si>
  <si>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</si>
  <si>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</si>
  <si>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</si>
  <si>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</si>
  <si>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</si>
  <si>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</si>
  <si>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</si>
  <si>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</si>
  <si>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</si>
  <si>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</si>
  <si>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</si>
  <si>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</si>
  <si>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</si>
  <si>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</si>
  <si>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</si>
  <si>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</si>
  <si>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</si>
  <si>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</si>
  <si>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</si>
  <si>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</si>
  <si>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</si>
  <si>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</si>
  <si>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</si>
  <si>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</si>
  <si>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</si>
  <si>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</si>
  <si>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</si>
  <si>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</si>
  <si>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</si>
  <si>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</si>
  <si>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</si>
  <si>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</si>
  <si>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</si>
  <si>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</si>
  <si>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</si>
  <si>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</si>
  <si>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</si>
  <si>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</si>
  <si>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</si>
  <si>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</si>
  <si>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</si>
  <si>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</si>
  <si>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</si>
  <si>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</si>
  <si>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</si>
  <si>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</si>
  <si>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</si>
  <si>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</si>
  <si>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</si>
  <si>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</si>
  <si>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</si>
  <si>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</si>
  <si>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</si>
  <si>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</si>
  <si>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</si>
  <si>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</si>
  <si>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</si>
  <si>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</si>
  <si>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</si>
  <si>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</si>
  <si>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</si>
  <si>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</si>
  <si>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</si>
  <si>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</si>
  <si>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</si>
  <si>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</si>
  <si>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</si>
  <si>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</si>
  <si>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</si>
  <si>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</si>
  <si>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</si>
  <si>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</si>
  <si>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</si>
  <si>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</si>
  <si>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</si>
  <si>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</si>
  <si>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</si>
  <si>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</si>
  <si>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</si>
  <si>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</si>
  <si>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</si>
  <si>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</si>
  <si>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</si>
  <si>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</si>
  <si>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</si>
  <si>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</si>
  <si>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</si>
  <si>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</si>
  <si>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</si>
  <si>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</si>
  <si>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</si>
  <si>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</si>
  <si>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</si>
  <si>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</si>
  <si>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</si>
  <si>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</si>
  <si>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</si>
  <si>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</si>
  <si>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</si>
  <si>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</si>
  <si>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</si>
  <si>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</si>
  <si>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</si>
  <si>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</si>
  <si>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</si>
  <si>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</si>
  <si>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</si>
  <si>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</si>
  <si>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</si>
  <si>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</si>
  <si>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</si>
  <si>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</si>
  <si>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</si>
  <si>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</si>
  <si>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</si>
  <si>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</si>
  <si>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</si>
  <si>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</si>
  <si>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</si>
  <si>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</si>
  <si>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</si>
  <si>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</si>
  <si>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</si>
  <si>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</si>
  <si>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</si>
  <si>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</si>
  <si>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</si>
  <si>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</si>
  <si>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</si>
  <si>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</si>
  <si>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</si>
  <si>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</si>
  <si>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</si>
  <si>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</si>
  <si>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</si>
  <si>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</si>
  <si>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</si>
  <si>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</si>
  <si>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</si>
  <si>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</si>
  <si>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</si>
  <si>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</si>
  <si>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</si>
  <si>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</si>
  <si>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</si>
  <si>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</si>
  <si>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</si>
  <si>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</si>
  <si>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</si>
  <si>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</si>
  <si>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</si>
  <si>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</si>
  <si>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</si>
  <si>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</si>
  <si>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</si>
  <si>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</si>
  <si>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</si>
  <si>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</si>
  <si>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</si>
  <si>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</si>
  <si>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</si>
  <si>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</si>
  <si>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</si>
  <si>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</si>
  <si>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</si>
  <si>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</si>
  <si>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</si>
  <si>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</si>
  <si>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</si>
  <si>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</si>
  <si>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</si>
  <si>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</si>
  <si>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</si>
  <si>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</si>
  <si>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</si>
  <si>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</si>
  <si>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</si>
  <si>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</si>
  <si>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</si>
  <si>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</si>
  <si>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</si>
  <si>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</si>
  <si>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</si>
  <si>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</si>
  <si>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</si>
  <si>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</si>
  <si>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</si>
  <si>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</si>
  <si>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</si>
  <si>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</si>
  <si>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</si>
  <si>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</si>
  <si>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</si>
  <si>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</si>
  <si>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</si>
  <si>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</si>
  <si>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</si>
  <si>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</si>
  <si>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</si>
  <si>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</si>
  <si>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</si>
  <si>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</si>
  <si>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</si>
  <si>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</si>
  <si>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</si>
  <si>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</si>
  <si>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</si>
  <si>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</si>
  <si>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</si>
  <si>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</si>
  <si>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</si>
  <si>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</si>
  <si>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</si>
  <si>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</si>
  <si>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</si>
  <si>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</si>
  <si>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</si>
  <si>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</si>
  <si>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</si>
  <si>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</si>
  <si>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</si>
  <si>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</si>
  <si>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</si>
  <si>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</si>
  <si>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</si>
  <si>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</si>
  <si>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</si>
  <si>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</si>
  <si>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</si>
  <si>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</si>
  <si>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</si>
  <si>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</si>
  <si>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</si>
  <si>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</si>
  <si>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</si>
  <si>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</si>
  <si>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</si>
  <si>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</si>
  <si>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</si>
  <si>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</si>
  <si>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</si>
  <si>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</si>
  <si>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</si>
  <si>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</si>
  <si>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</si>
  <si>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</si>
  <si>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</si>
  <si>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</si>
  <si>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</si>
  <si>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</si>
  <si>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</si>
  <si>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</si>
  <si>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</si>
  <si>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</si>
  <si>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</si>
  <si>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</si>
  <si>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</si>
  <si>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</si>
  <si>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</si>
  <si>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</si>
  <si>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</si>
  <si>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</si>
  <si>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</si>
  <si>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</si>
  <si>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</si>
  <si>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</si>
  <si>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</si>
  <si>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</si>
  <si>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</si>
  <si>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</si>
  <si>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</si>
  <si>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</si>
  <si>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</si>
  <si>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</si>
  <si>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</si>
  <si>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</si>
  <si>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</si>
  <si>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</si>
  <si>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</si>
  <si>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</si>
  <si>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</si>
  <si>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</si>
  <si>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</si>
  <si>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</si>
  <si>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</si>
  <si>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</si>
  <si>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</si>
  <si>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</si>
  <si>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</si>
  <si>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</si>
  <si>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</si>
  <si>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</si>
  <si>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</si>
  <si>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</si>
  <si>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</si>
  <si>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</si>
  <si>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</si>
  <si>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</si>
  <si>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</si>
  <si>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</si>
  <si>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</si>
  <si>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</si>
  <si>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</si>
  <si>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</si>
  <si>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</si>
  <si>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</si>
  <si>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</si>
  <si>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</si>
  <si>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</si>
  <si>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</si>
  <si>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</si>
  <si>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</si>
  <si>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</si>
  <si>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</si>
  <si>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</si>
  <si>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</si>
  <si>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</si>
  <si>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</si>
  <si>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</si>
  <si>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</si>
  <si>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</si>
  <si>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</si>
  <si>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</si>
  <si>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</si>
  <si>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</si>
  <si>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</si>
  <si>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</si>
  <si>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</si>
  <si>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</si>
  <si>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</si>
  <si>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</si>
  <si>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</si>
  <si>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</si>
  <si>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</si>
  <si>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</si>
  <si>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</si>
  <si>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</si>
  <si>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</si>
  <si>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</si>
  <si>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</si>
  <si>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</si>
  <si>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</si>
  <si>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</si>
  <si>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</si>
  <si>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</si>
  <si>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</si>
  <si>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</si>
  <si>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</si>
  <si>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</si>
  <si>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</si>
  <si>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</si>
  <si>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</si>
  <si>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</si>
  <si>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</si>
  <si>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</si>
  <si>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</si>
  <si>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</si>
  <si>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</si>
  <si>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</si>
  <si>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</si>
  <si>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</si>
  <si>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</si>
  <si>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</si>
  <si>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</si>
  <si>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</si>
  <si>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</si>
  <si>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</si>
  <si>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</si>
  <si>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</si>
  <si>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</si>
  <si>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</si>
  <si>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</si>
  <si>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</si>
  <si>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</si>
  <si>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</si>
  <si>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</si>
  <si>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</si>
  <si>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</si>
  <si>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</si>
  <si>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</si>
  <si>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</si>
  <si>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</si>
  <si>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</si>
  <si>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</si>
  <si>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</si>
  <si>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</si>
  <si>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</si>
  <si>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</si>
  <si>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</si>
  <si>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</si>
  <si>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</si>
  <si>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</si>
  <si>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</si>
  <si>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</si>
  <si>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</si>
  <si>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</si>
  <si>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</si>
  <si>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</si>
  <si>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</si>
  <si>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</si>
  <si>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</si>
  <si>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</si>
  <si>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</si>
  <si>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</si>
  <si>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</si>
  <si>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</si>
  <si>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</si>
  <si>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</si>
  <si>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</si>
  <si>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</si>
  <si>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</si>
  <si>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</si>
  <si>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</si>
  <si>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</si>
  <si>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</si>
  <si>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</si>
  <si>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</si>
  <si>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</si>
  <si>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</si>
  <si>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</si>
  <si>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</si>
  <si>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</si>
  <si>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</si>
  <si>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</si>
  <si>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</si>
  <si>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</si>
  <si>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</si>
  <si>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</si>
  <si>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</si>
  <si>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</si>
  <si>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</si>
  <si>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</si>
  <si>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</si>
  <si>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</si>
  <si>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</si>
  <si>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</si>
  <si>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</si>
  <si>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</si>
  <si>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</si>
  <si>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</si>
  <si>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</si>
  <si>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</si>
  <si>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</si>
  <si>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</si>
  <si>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</si>
  <si>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</si>
  <si>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</si>
  <si>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</si>
  <si>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</si>
  <si>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</si>
  <si>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</si>
  <si>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</si>
  <si>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</si>
  <si>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</si>
  <si>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</si>
  <si>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</si>
  <si>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</si>
  <si>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</si>
  <si>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</si>
  <si>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</si>
  <si>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</si>
  <si>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</si>
  <si>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</si>
  <si>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</si>
  <si>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</si>
  <si>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</si>
  <si>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</si>
  <si>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</si>
  <si>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</si>
  <si>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</si>
  <si>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</si>
  <si>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</si>
  <si>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</si>
  <si>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</si>
  <si>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</si>
  <si>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</si>
  <si>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</si>
  <si>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</si>
  <si>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</si>
  <si>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</si>
  <si>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</si>
  <si>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</si>
  <si>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</si>
  <si>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</si>
  <si>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</si>
  <si>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</si>
  <si>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</si>
  <si>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</si>
  <si>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</si>
  <si>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</si>
  <si>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</si>
  <si>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</si>
  <si>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</si>
  <si>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</si>
  <si>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</si>
  <si>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</si>
  <si>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</si>
  <si>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</si>
  <si>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</si>
  <si>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</si>
  <si>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</si>
  <si>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</si>
  <si>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</si>
  <si>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</si>
  <si>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</si>
  <si>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</si>
  <si>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</si>
  <si>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</si>
  <si>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</si>
  <si>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</si>
  <si>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</si>
  <si>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</si>
  <si>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</si>
  <si>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</si>
  <si>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</si>
  <si>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</si>
  <si>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</si>
  <si>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</si>
  <si>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</si>
  <si>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</si>
  <si>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</si>
  <si>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</si>
  <si>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</si>
  <si>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</si>
  <si>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</si>
  <si>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</si>
  <si>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</si>
  <si>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</si>
  <si>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</si>
  <si>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</si>
  <si>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</si>
  <si>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</si>
  <si>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</si>
  <si>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</si>
  <si>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</si>
  <si>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</si>
  <si>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</si>
  <si>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</si>
  <si>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</si>
  <si>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</si>
  <si>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</si>
  <si>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</si>
  <si>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</si>
  <si>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</si>
  <si>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</si>
  <si>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</si>
  <si>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</si>
  <si>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</si>
  <si>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</si>
  <si>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</si>
  <si>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</si>
  <si>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</si>
  <si>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</si>
  <si>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</si>
  <si>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</si>
  <si>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</si>
  <si>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</si>
  <si>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</si>
  <si>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</si>
  <si>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</si>
  <si>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</si>
  <si>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</si>
  <si>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</si>
  <si>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</si>
  <si>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</si>
  <si>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</si>
  <si>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</si>
  <si>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</si>
  <si>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</si>
  <si>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</si>
  <si>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</si>
  <si>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</si>
  <si>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</si>
  <si>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</si>
  <si>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</si>
  <si>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</si>
  <si>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</si>
  <si>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</si>
  <si>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</si>
  <si>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</si>
  <si>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</si>
  <si>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</si>
  <si>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</si>
  <si>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</si>
  <si>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</si>
  <si>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</si>
  <si>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</si>
  <si>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</si>
  <si>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</si>
  <si>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</si>
  <si>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</si>
  <si>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</si>
  <si>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</si>
  <si>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</si>
  <si>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</si>
  <si>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</si>
  <si>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</si>
  <si>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</si>
  <si>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</si>
  <si>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</si>
  <si>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</si>
  <si>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</si>
  <si>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</si>
  <si>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</si>
  <si>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</si>
  <si>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</si>
  <si>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</si>
  <si>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</si>
  <si>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</si>
  <si>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</si>
  <si>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</si>
  <si>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</si>
  <si>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</si>
  <si>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</si>
  <si>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</si>
  <si>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</si>
  <si>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</si>
  <si>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</si>
  <si>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</si>
  <si>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</si>
  <si>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</si>
  <si>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</si>
  <si>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</si>
  <si>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</si>
  <si>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</si>
  <si>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</si>
  <si>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</si>
  <si>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</si>
  <si>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</si>
  <si>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</si>
  <si>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</si>
  <si>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</si>
  <si>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</si>
  <si>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</si>
  <si>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</si>
  <si>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</si>
  <si>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</si>
  <si>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</si>
  <si>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</si>
  <si>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</si>
  <si>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</si>
  <si>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</si>
  <si>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</si>
  <si>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</si>
  <si>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</si>
  <si>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</si>
  <si>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</si>
  <si>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</si>
  <si>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</si>
  <si>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</si>
  <si>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</si>
  <si>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</si>
  <si>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</si>
  <si>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</si>
  <si>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</si>
  <si>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</si>
  <si>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</si>
  <si>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</si>
  <si>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</si>
  <si>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</si>
  <si>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</si>
  <si>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</si>
  <si>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</si>
  <si>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</si>
  <si>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</si>
  <si>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</si>
  <si>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</si>
  <si>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</si>
  <si>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</si>
  <si>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</si>
  <si>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</si>
  <si>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</si>
  <si>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</si>
  <si>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</si>
  <si>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</si>
  <si>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</si>
  <si>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</si>
  <si>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</si>
  <si>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</si>
  <si>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</si>
  <si>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</si>
  <si>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</si>
  <si>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</si>
  <si>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</si>
  <si>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</si>
  <si>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</si>
  <si>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</si>
  <si>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</si>
  <si>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</si>
  <si>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</si>
  <si>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</si>
  <si>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</si>
  <si>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</si>
  <si>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</si>
  <si>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</si>
  <si>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</si>
  <si>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</si>
  <si>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</si>
  <si>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</si>
  <si>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</si>
  <si>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</si>
  <si>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</si>
  <si>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</si>
  <si>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</si>
  <si>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</si>
  <si>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</si>
  <si>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</si>
  <si>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</si>
  <si>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</si>
  <si>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</si>
  <si>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</si>
  <si>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</si>
  <si>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</si>
  <si>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</si>
  <si>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</si>
  <si>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</si>
  <si>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</si>
  <si>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</si>
  <si>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</si>
  <si>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</si>
  <si>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</si>
  <si>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</si>
  <si>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</si>
  <si>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</si>
  <si>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</si>
  <si>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</si>
  <si>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</si>
  <si>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</si>
  <si>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</si>
  <si>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</si>
  <si>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</si>
  <si>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</si>
  <si>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</si>
  <si>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</si>
  <si>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</si>
  <si>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</si>
  <si>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</si>
  <si>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</si>
  <si>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</si>
  <si>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</si>
  <si>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</si>
  <si>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</si>
  <si>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</si>
  <si>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</si>
  <si>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</si>
  <si>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</si>
  <si>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</si>
  <si>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</si>
  <si>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</si>
  <si>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</si>
  <si>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</si>
  <si>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</si>
  <si>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</si>
  <si>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</si>
  <si>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</si>
  <si>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</si>
  <si>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</si>
  <si>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</si>
  <si>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</si>
  <si>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</si>
  <si>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</si>
  <si>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</si>
  <si>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</si>
  <si>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</si>
  <si>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</si>
  <si>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</si>
  <si>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</si>
  <si>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</si>
  <si>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</si>
  <si>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</si>
  <si>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</si>
  <si>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</si>
  <si>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</si>
  <si>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</si>
  <si>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</si>
  <si>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</si>
  <si>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</si>
  <si>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</si>
  <si>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</si>
  <si>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</si>
  <si>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</si>
  <si>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</si>
  <si>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</si>
  <si>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</si>
  <si>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</si>
  <si>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</si>
  <si>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</si>
  <si>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</si>
  <si>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</si>
  <si>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</si>
  <si>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</si>
  <si>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</si>
  <si>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</si>
  <si>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</si>
  <si>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</si>
  <si>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</si>
  <si>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</si>
  <si>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</si>
  <si>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</si>
  <si>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</si>
  <si>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</si>
  <si>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</si>
  <si>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</si>
  <si>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</si>
  <si>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</si>
  <si>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</si>
  <si>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</si>
  <si>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</si>
  <si>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</si>
  <si>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</si>
  <si>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</si>
  <si>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</si>
  <si>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</si>
  <si>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</si>
  <si>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</si>
  <si>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</si>
  <si>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</si>
  <si>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</si>
  <si>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</si>
  <si>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</si>
  <si>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</si>
  <si>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</si>
  <si>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</si>
  <si>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</si>
  <si>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</si>
  <si>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</si>
  <si>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</si>
  <si>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</si>
  <si>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</si>
  <si>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</si>
  <si>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</si>
  <si>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</si>
  <si>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</si>
  <si>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</si>
  <si>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</si>
  <si>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</si>
  <si>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</si>
  <si>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</si>
  <si>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</si>
  <si>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</si>
  <si>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</si>
  <si>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</si>
  <si>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</si>
  <si>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</si>
  <si>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</si>
  <si>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</si>
  <si>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</si>
  <si>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</si>
  <si>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</si>
  <si>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</si>
  <si>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</si>
  <si>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</si>
  <si>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</si>
  <si>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</si>
  <si>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</si>
  <si>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</si>
  <si>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</si>
  <si>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</si>
  <si>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</si>
  <si>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</si>
  <si>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</si>
  <si>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</si>
  <si>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</si>
  <si>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</si>
  <si>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</si>
  <si>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</si>
  <si>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</si>
  <si>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</si>
  <si>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</si>
  <si>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</si>
  <si>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</si>
  <si>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</si>
  <si>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</si>
  <si>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</si>
  <si>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</si>
  <si>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</si>
  <si>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</si>
  <si>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</si>
  <si>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</si>
  <si>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</si>
  <si>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</si>
  <si>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</si>
  <si>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</si>
  <si>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</si>
  <si>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</si>
  <si>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</si>
  <si>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</si>
  <si>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</si>
  <si>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</si>
  <si>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</si>
  <si>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</si>
  <si>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</si>
  <si>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</si>
  <si>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</si>
  <si>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</si>
  <si>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</si>
  <si>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</si>
  <si>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</si>
  <si>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</si>
  <si>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</si>
  <si>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</si>
  <si>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</si>
  <si>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</si>
  <si>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</si>
  <si>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</si>
  <si>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</si>
  <si>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</si>
  <si>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</si>
  <si>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</si>
  <si>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</si>
  <si>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</si>
  <si>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</si>
  <si>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</si>
  <si>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</si>
  <si>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</si>
  <si>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</si>
  <si>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</si>
  <si>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</si>
  <si>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</si>
  <si>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</si>
  <si>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</si>
  <si>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</si>
  <si>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</si>
  <si>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</si>
  <si>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</si>
  <si>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</si>
  <si>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</si>
  <si>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</si>
  <si>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</si>
  <si>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</si>
  <si>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</si>
  <si>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</si>
  <si>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</si>
  <si>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</si>
  <si>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</si>
  <si>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</si>
  <si>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</si>
  <si>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</si>
  <si>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</si>
  <si>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</si>
  <si>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</si>
  <si>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</si>
  <si>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</si>
  <si>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</si>
  <si>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</si>
  <si>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</si>
  <si>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</si>
  <si>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</si>
  <si>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</si>
  <si>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</si>
  <si>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</si>
  <si>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</si>
  <si>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</si>
  <si>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</si>
  <si>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</si>
  <si>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</si>
  <si>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</si>
  <si>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</si>
  <si>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</si>
  <si>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</si>
  <si>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</si>
  <si>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</si>
  <si>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</si>
  <si>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</si>
  <si>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</si>
  <si>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</si>
  <si>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</si>
  <si>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</si>
  <si>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</si>
  <si>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</si>
  <si>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</si>
  <si>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</si>
  <si>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</si>
  <si>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</si>
  <si>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</si>
  <si>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</si>
  <si>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</si>
  <si>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</si>
  <si>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</si>
  <si>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</si>
  <si>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</si>
  <si>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</si>
  <si>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</si>
  <si>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</si>
  <si>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</si>
  <si>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</si>
  <si>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</si>
  <si>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</si>
  <si>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</si>
  <si>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</si>
  <si>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</si>
  <si>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</si>
  <si>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</si>
  <si>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</si>
  <si>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</si>
  <si>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</si>
  <si>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</si>
  <si>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</si>
  <si>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</si>
  <si>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</si>
  <si>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</si>
  <si>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</si>
  <si>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</si>
  <si>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</si>
  <si>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</si>
  <si>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</si>
  <si>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</si>
  <si>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</si>
  <si>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</si>
  <si>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</si>
  <si>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</si>
  <si>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</si>
  <si>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</si>
  <si>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</si>
  <si>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</si>
  <si>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</si>
  <si>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</si>
  <si>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</si>
  <si>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</si>
  <si>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</si>
  <si>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</si>
  <si>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</si>
  <si>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</si>
  <si>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</si>
  <si>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</si>
  <si>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</si>
  <si>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</si>
  <si>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</si>
  <si>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</si>
  <si>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</si>
  <si>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</si>
  <si>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</si>
  <si>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</si>
  <si>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</si>
  <si>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</si>
  <si>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</si>
  <si>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</si>
  <si>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</si>
  <si>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</si>
  <si>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</si>
  <si>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</si>
  <si>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</si>
  <si>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</si>
  <si>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</si>
  <si>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</si>
  <si>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</si>
  <si>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</si>
  <si>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</si>
  <si>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</si>
  <si>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</si>
  <si>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</si>
  <si>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</si>
  <si>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</si>
  <si>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</si>
  <si>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</si>
  <si>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</si>
  <si>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</si>
  <si>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</si>
  <si>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</si>
  <si>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</si>
  <si>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</si>
  <si>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</si>
  <si>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</si>
  <si>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</si>
  <si>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</si>
  <si>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</si>
  <si>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</si>
  <si>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</si>
  <si>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</si>
  <si>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</si>
  <si>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</si>
  <si>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</si>
  <si>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</si>
  <si>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</si>
  <si>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</si>
  <si>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</si>
  <si>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</si>
  <si>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</si>
  <si>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</si>
  <si>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</si>
  <si>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</si>
  <si>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</si>
  <si>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</si>
  <si>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</si>
  <si>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</si>
  <si>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</si>
  <si>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</si>
  <si>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</si>
  <si>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</si>
  <si>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</si>
  <si>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</si>
  <si>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</si>
  <si>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</si>
  <si>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</si>
  <si>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</si>
  <si>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</si>
  <si>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</si>
  <si>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</si>
  <si>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</si>
  <si>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</si>
  <si>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</si>
  <si>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</si>
  <si>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</si>
  <si>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</si>
  <si>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</si>
  <si>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</si>
  <si>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</si>
  <si>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</si>
  <si>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</si>
  <si>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</si>
  <si>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</si>
  <si>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</si>
  <si>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</si>
  <si>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</si>
  <si>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</si>
  <si>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</si>
  <si>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</si>
  <si>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</si>
  <si>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</si>
  <si>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</si>
  <si>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</si>
  <si>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</si>
  <si>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</si>
  <si>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</si>
  <si>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</si>
  <si>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</si>
  <si>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</si>
  <si>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</si>
  <si>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</si>
  <si>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</si>
  <si>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</si>
  <si>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</si>
  <si>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</si>
  <si>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</si>
  <si>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</si>
  <si>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</si>
  <si>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</si>
  <si>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</si>
  <si>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</si>
  <si>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</si>
  <si>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</si>
  <si>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</si>
  <si>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</si>
  <si>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</si>
  <si>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</si>
  <si>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</si>
  <si>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</si>
  <si>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</si>
  <si>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</si>
  <si>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</si>
  <si>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</si>
  <si>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</si>
  <si>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</si>
  <si>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</si>
  <si>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</si>
  <si>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</si>
  <si>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</si>
  <si>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</si>
  <si>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</si>
  <si>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</si>
  <si>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</si>
  <si>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</si>
  <si>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</si>
  <si>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</si>
  <si>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</si>
  <si>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</si>
  <si>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</si>
  <si>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</si>
  <si>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</si>
  <si>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</si>
  <si>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</si>
  <si>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</si>
  <si>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</si>
  <si>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</si>
  <si>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</si>
  <si>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</si>
  <si>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</si>
  <si>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</si>
  <si>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</si>
  <si>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</si>
  <si>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</si>
  <si>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</si>
  <si>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</si>
  <si>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</si>
  <si>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</si>
  <si>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</si>
  <si>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</si>
  <si>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</si>
  <si>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</si>
  <si>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</si>
  <si>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</si>
  <si>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</si>
  <si>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</si>
  <si>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</si>
  <si>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</si>
  <si>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</si>
  <si>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</si>
  <si>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</si>
  <si>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</si>
  <si>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</si>
  <si>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</si>
  <si>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</si>
  <si>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</si>
  <si>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</si>
  <si>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</si>
  <si>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</si>
  <si>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</si>
  <si>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</si>
  <si>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</si>
  <si>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</si>
  <si>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</si>
  <si>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</si>
  <si>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</si>
  <si>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</si>
  <si>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</si>
  <si>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</si>
  <si>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</si>
  <si>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</si>
  <si>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</si>
  <si>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</si>
  <si>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</si>
  <si>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</si>
  <si>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</si>
  <si>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</si>
  <si>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</si>
  <si>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</si>
  <si>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</si>
  <si>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</si>
  <si>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</si>
  <si>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</si>
  <si>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</si>
  <si>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</si>
  <si>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</si>
  <si>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</si>
  <si>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</si>
  <si>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</si>
  <si>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</si>
  <si>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</si>
  <si>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</si>
  <si>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</si>
  <si>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</si>
  <si>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</si>
  <si>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</si>
  <si>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</si>
  <si>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</si>
  <si>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</si>
  <si>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</si>
  <si>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</si>
  <si>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</si>
  <si>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</si>
  <si>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</si>
  <si>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</si>
  <si>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</si>
  <si>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</si>
  <si>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</si>
  <si>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</si>
  <si>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</si>
  <si>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</si>
  <si>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</si>
  <si>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</si>
  <si>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</si>
  <si>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</si>
  <si>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</si>
  <si>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</si>
  <si>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</si>
  <si>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</si>
  <si>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</si>
  <si>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</si>
  <si>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</si>
  <si>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</si>
  <si>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</si>
  <si>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</si>
  <si>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</si>
  <si>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</si>
  <si>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</si>
  <si>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</si>
  <si>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</si>
  <si>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</si>
  <si>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</si>
  <si>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</si>
  <si>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</si>
  <si>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</si>
  <si>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</si>
  <si>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</si>
  <si>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</si>
  <si>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</si>
  <si>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</si>
  <si>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</si>
  <si>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</si>
  <si>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</si>
  <si>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</si>
  <si>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</si>
  <si>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</si>
  <si>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</si>
  <si>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</si>
  <si>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</si>
  <si>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</si>
  <si>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</si>
  <si>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</si>
  <si>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</si>
  <si>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</si>
  <si>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</si>
  <si>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</si>
  <si>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</si>
  <si>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</si>
  <si>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</si>
  <si>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</si>
  <si>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</si>
  <si>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</si>
  <si>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</si>
  <si>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</si>
  <si>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</si>
  <si>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</si>
  <si>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</si>
  <si>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</si>
  <si>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</si>
  <si>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</si>
  <si>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</si>
  <si>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</si>
  <si>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</si>
  <si>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</si>
  <si>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</si>
  <si>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</si>
  <si>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</si>
  <si>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</si>
  <si>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</si>
  <si>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</si>
  <si>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</si>
  <si>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</si>
  <si>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</si>
  <si>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</si>
  <si>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</si>
  <si>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</si>
  <si>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</si>
  <si>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</si>
  <si>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</si>
  <si>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</si>
  <si>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</si>
  <si>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</si>
  <si>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</si>
  <si>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</si>
  <si>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</si>
  <si>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</si>
  <si>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</si>
  <si>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</si>
  <si>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</si>
  <si>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</si>
  <si>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</si>
  <si>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</si>
  <si>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</si>
  <si>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</si>
  <si>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</si>
  <si>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</si>
  <si>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</si>
  <si>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</si>
  <si>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</si>
  <si>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</si>
  <si>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</si>
  <si>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</si>
  <si>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</si>
  <si>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</si>
  <si>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</si>
  <si>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</si>
  <si>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</si>
  <si>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</si>
  <si>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</si>
  <si>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</si>
  <si>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</si>
  <si>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</si>
  <si>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</si>
  <si>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</si>
  <si>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</si>
  <si>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</si>
  <si>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</si>
  <si>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</si>
  <si>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</si>
  <si>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</si>
  <si>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</si>
  <si>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</si>
  <si>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</si>
  <si>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</si>
  <si>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</si>
  <si>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</si>
  <si>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</si>
  <si>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</si>
  <si>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</si>
  <si>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</si>
  <si>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</si>
  <si>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</si>
  <si>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</si>
  <si>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</si>
  <si>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</si>
  <si>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</si>
  <si>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</si>
  <si>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</si>
  <si>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</si>
  <si>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</si>
  <si>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</si>
  <si>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</si>
  <si>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</si>
  <si>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</si>
  <si>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</si>
  <si>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</si>
  <si>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</si>
  <si>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</si>
  <si>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</si>
  <si>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</si>
  <si>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</si>
  <si>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</si>
  <si>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</si>
  <si>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</si>
  <si>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</si>
  <si>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</si>
  <si>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</si>
  <si>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</si>
  <si>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</si>
  <si>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</si>
  <si>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</si>
  <si>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</si>
  <si>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</si>
  <si>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</si>
  <si>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</si>
  <si>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</si>
  <si>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</si>
  <si>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</si>
  <si>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</si>
  <si>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</si>
  <si>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</si>
  <si>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</si>
  <si>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</si>
  <si>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</si>
  <si>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</si>
  <si>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</si>
  <si>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</si>
  <si>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</si>
  <si>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</si>
  <si>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</si>
  <si>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</si>
  <si>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</si>
  <si>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</si>
  <si>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</si>
  <si>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</si>
  <si>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</si>
  <si>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</si>
  <si>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</si>
  <si>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</si>
  <si>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</si>
  <si>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</si>
  <si>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</si>
  <si>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</si>
  <si>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</si>
  <si>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</si>
  <si>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</si>
  <si>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</si>
  <si>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</si>
  <si>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</si>
  <si>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</si>
  <si>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</si>
  <si>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</si>
  <si>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</si>
  <si>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</si>
  <si>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</si>
  <si>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</si>
  <si>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</si>
  <si>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</si>
  <si>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</si>
  <si>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</si>
  <si>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</si>
  <si>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</si>
  <si>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</si>
  <si>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</si>
  <si>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</si>
  <si>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</si>
  <si>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</si>
  <si>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</si>
  <si>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</si>
  <si>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</si>
  <si>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</si>
  <si>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</si>
  <si>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</si>
  <si>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</si>
  <si>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</si>
  <si>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</si>
  <si>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</si>
  <si>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</si>
  <si>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</si>
  <si>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</si>
  <si>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</si>
  <si>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</si>
  <si>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</si>
  <si>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</si>
  <si>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</si>
  <si>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</si>
  <si>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</si>
  <si>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</si>
  <si>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</si>
  <si>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</si>
  <si>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</si>
  <si>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</si>
  <si>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</si>
  <si>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</si>
  <si>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</si>
  <si>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</si>
  <si>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</si>
  <si>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</si>
  <si>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</si>
  <si>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</si>
  <si>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</si>
  <si>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</si>
  <si>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</si>
  <si>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</si>
  <si>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</si>
  <si>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</si>
  <si>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</si>
  <si>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</si>
  <si>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</si>
  <si>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</si>
  <si>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</si>
  <si>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</si>
  <si>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</si>
  <si>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</si>
  <si>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</si>
  <si>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</si>
  <si>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</si>
  <si>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</si>
  <si>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</si>
  <si>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</si>
  <si>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</si>
  <si>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</si>
  <si>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</si>
  <si>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</si>
  <si>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</si>
  <si>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</si>
  <si>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</si>
  <si>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</si>
  <si>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</si>
  <si>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</si>
  <si>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</si>
  <si>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</si>
  <si>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</si>
  <si>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</si>
  <si>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</si>
  <si>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</si>
  <si>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</si>
  <si>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</si>
  <si>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</si>
  <si>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</si>
  <si>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</si>
  <si>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</si>
  <si>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</si>
  <si>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</si>
  <si>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</si>
  <si>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</si>
  <si>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</si>
  <si>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</si>
  <si>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</si>
  <si>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</si>
  <si>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</si>
  <si>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</si>
  <si>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</si>
  <si>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</si>
  <si>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</si>
  <si>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</si>
  <si>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</si>
  <si>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</si>
  <si>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</si>
  <si>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</si>
  <si>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</si>
  <si>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</si>
  <si>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</si>
  <si>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</si>
  <si>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</si>
  <si>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</si>
  <si>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</si>
  <si>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</si>
  <si>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</si>
  <si>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</si>
  <si>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</si>
  <si>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</si>
  <si>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</si>
  <si>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</si>
  <si>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</si>
  <si>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</si>
  <si>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</si>
  <si>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</si>
  <si>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</si>
  <si>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</si>
  <si>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</si>
  <si>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</si>
  <si>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</si>
  <si>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</si>
  <si>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</si>
  <si>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</si>
  <si>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</si>
  <si>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</si>
  <si>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</si>
  <si>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</si>
  <si>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</si>
  <si>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</si>
  <si>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</si>
  <si>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</si>
  <si>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</si>
  <si>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</si>
  <si>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</si>
  <si>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</si>
  <si>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</si>
  <si>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</si>
  <si>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</si>
  <si>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</si>
  <si>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</si>
  <si>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</si>
  <si>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</si>
  <si>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</si>
  <si>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</si>
  <si>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</si>
  <si>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</si>
  <si>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</si>
  <si>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</si>
  <si>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</si>
  <si>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</si>
  <si>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</si>
  <si>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</si>
  <si>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</si>
  <si>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</si>
  <si>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</si>
  <si>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</si>
  <si>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</si>
  <si>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</si>
  <si>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</si>
  <si>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</si>
  <si>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</si>
  <si>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</si>
  <si>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</si>
  <si>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</si>
  <si>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</si>
  <si>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</si>
  <si>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</si>
  <si>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</si>
  <si>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</si>
  <si>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</si>
  <si>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</si>
  <si>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</si>
  <si>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</si>
  <si>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</si>
  <si>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</si>
  <si>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</si>
  <si>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</si>
  <si>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</si>
  <si>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</si>
  <si>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</si>
  <si>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</si>
  <si>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</si>
  <si>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</si>
  <si>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</si>
  <si>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</si>
  <si>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</si>
  <si>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</si>
  <si>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</si>
  <si>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</si>
  <si>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</si>
  <si>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</si>
  <si>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</si>
  <si>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</si>
  <si>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</si>
  <si>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</si>
  <si>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</si>
  <si>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</si>
  <si>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</si>
  <si>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</si>
  <si>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</si>
  <si>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</si>
  <si>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</si>
  <si>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</si>
  <si>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</si>
  <si>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</si>
  <si>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</si>
  <si>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</si>
  <si>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</si>
  <si>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</si>
  <si>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</si>
  <si>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</si>
  <si>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</si>
  <si>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</si>
  <si>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</si>
  <si>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</si>
  <si>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</si>
  <si>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</si>
  <si>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</si>
  <si>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</si>
  <si>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</si>
  <si>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</si>
  <si>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</si>
  <si>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</si>
  <si>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</si>
  <si>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</si>
  <si>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</si>
  <si>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</si>
  <si>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</si>
  <si>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</si>
  <si>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</si>
  <si>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</si>
  <si>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</si>
  <si>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</si>
  <si>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</si>
  <si>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</si>
  <si>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</si>
  <si>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</si>
  <si>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</si>
  <si>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</si>
  <si>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</si>
  <si>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</si>
  <si>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</si>
  <si>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</si>
  <si>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</si>
  <si>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</si>
  <si>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</si>
  <si>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</si>
  <si>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</si>
  <si>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</si>
  <si>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</si>
  <si>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</si>
  <si>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</si>
  <si>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</si>
  <si>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</si>
  <si>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</si>
  <si>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</si>
  <si>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</si>
  <si>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</si>
  <si>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</si>
  <si>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</si>
  <si>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</si>
  <si>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</si>
  <si>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</si>
  <si>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</si>
  <si>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</si>
  <si>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</si>
  <si>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</si>
  <si>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</si>
  <si>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</si>
  <si>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</si>
  <si>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</si>
  <si>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</si>
  <si>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</si>
  <si>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</si>
  <si>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</si>
  <si>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</si>
  <si>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</si>
  <si>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</si>
  <si>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</si>
  <si>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</si>
  <si>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</si>
  <si>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</si>
  <si>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</si>
  <si>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</si>
  <si>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</si>
  <si>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</si>
  <si>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</si>
  <si>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</si>
  <si>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</si>
  <si>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</si>
  <si>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</si>
  <si>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</si>
  <si>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</si>
  <si>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</si>
  <si>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</si>
  <si>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</si>
  <si>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</si>
  <si>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</si>
  <si>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</si>
  <si>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</si>
  <si>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</si>
  <si>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</si>
  <si>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</si>
  <si>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</si>
  <si>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</si>
  <si>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</si>
  <si>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</si>
  <si>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</si>
  <si>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</si>
  <si>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</si>
  <si>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</si>
  <si>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</si>
  <si>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</si>
  <si>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</si>
  <si>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</si>
  <si>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</si>
  <si>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</si>
  <si>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</si>
  <si>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</si>
  <si>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</si>
  <si>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</si>
  <si>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</si>
  <si>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</si>
  <si>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</si>
  <si>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</si>
  <si>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</si>
  <si>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</si>
  <si>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</si>
  <si>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</si>
  <si>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</si>
  <si>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</si>
  <si>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</si>
  <si>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</si>
  <si>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</si>
  <si>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</si>
  <si>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</si>
  <si>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</si>
  <si>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</si>
  <si>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</si>
  <si>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</si>
  <si>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</si>
  <si>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</si>
  <si>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</si>
  <si>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</si>
  <si>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</si>
  <si>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</si>
  <si>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</si>
  <si>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</si>
  <si>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</si>
  <si>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</si>
  <si>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</si>
  <si>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</si>
  <si>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</si>
  <si>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</si>
  <si>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</si>
  <si>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</si>
  <si>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</si>
  <si>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</si>
  <si>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</si>
  <si>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</si>
  <si>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</si>
  <si>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</si>
  <si>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</si>
  <si>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</si>
  <si>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</si>
  <si>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</si>
  <si>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</si>
  <si>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</si>
  <si>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</si>
  <si>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</si>
  <si>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</si>
  <si>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</si>
  <si>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</si>
  <si>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</si>
  <si>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</si>
  <si>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</si>
  <si>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</si>
  <si>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</si>
  <si>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</si>
  <si>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</si>
  <si>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</si>
  <si>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</si>
  <si>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</si>
  <si>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</si>
  <si>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</si>
  <si>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</si>
  <si>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</si>
  <si>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</si>
  <si>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</si>
  <si>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</si>
  <si>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</si>
  <si>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</si>
  <si>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</si>
  <si>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</si>
  <si>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</si>
  <si>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</si>
  <si>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</si>
  <si>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</si>
  <si>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</si>
  <si>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</si>
  <si>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</si>
  <si>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</si>
  <si>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</si>
  <si>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</si>
  <si>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</si>
  <si>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</si>
  <si>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</si>
  <si>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</si>
  <si>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</si>
  <si>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</si>
  <si>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</si>
  <si>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</si>
  <si>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</si>
  <si>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</si>
  <si>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</si>
  <si>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</si>
  <si>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</si>
  <si>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</si>
  <si>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</si>
  <si>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</si>
  <si>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</si>
  <si>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</si>
  <si>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</si>
  <si>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</si>
  <si>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</si>
  <si>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</si>
  <si>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</si>
  <si>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</si>
  <si>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</si>
  <si>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</si>
  <si>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</si>
  <si>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</si>
  <si>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</si>
  <si>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</si>
  <si>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</si>
  <si>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</si>
  <si>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</si>
  <si>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</si>
  <si>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</si>
  <si>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</si>
  <si>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</si>
  <si>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</si>
  <si>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</si>
  <si>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</si>
  <si>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</si>
  <si>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</si>
  <si>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</si>
  <si>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</si>
  <si>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</si>
  <si>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</si>
  <si>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</si>
  <si>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</si>
  <si>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</si>
  <si>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</si>
  <si>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</si>
  <si>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</si>
  <si>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</si>
  <si>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</si>
  <si>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</si>
  <si>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</si>
  <si>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</si>
  <si>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</si>
  <si>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</si>
  <si>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</si>
  <si>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</si>
  <si>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</si>
  <si>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</si>
  <si>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</si>
  <si>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</si>
  <si>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</si>
  <si>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</si>
  <si>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</si>
  <si>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</si>
  <si>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</si>
  <si>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</si>
  <si>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</si>
  <si>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</si>
  <si>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</si>
  <si>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</si>
  <si>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</si>
  <si>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</si>
  <si>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</si>
  <si>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</si>
  <si>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</si>
  <si>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</si>
  <si>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</si>
  <si>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</si>
  <si>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</si>
  <si>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</si>
  <si>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</si>
  <si>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</si>
  <si>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</si>
  <si>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</si>
  <si>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</si>
  <si>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</si>
  <si>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</si>
  <si>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</si>
  <si>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</si>
  <si>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</si>
  <si>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</si>
  <si>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</si>
  <si>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</si>
  <si>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</si>
  <si>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</si>
  <si>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</si>
  <si>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</si>
  <si>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</si>
  <si>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</si>
  <si>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</si>
  <si>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</si>
  <si>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</si>
  <si>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</si>
  <si>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</si>
  <si>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</si>
  <si>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</si>
  <si>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</si>
  <si>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</si>
  <si>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</si>
  <si>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</si>
  <si>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</si>
  <si>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</si>
  <si>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</si>
  <si>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</si>
  <si>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</si>
  <si>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</si>
  <si>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</si>
  <si>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</si>
  <si>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</si>
  <si>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</si>
  <si>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</si>
  <si>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</si>
  <si>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</si>
  <si>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</si>
  <si>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</si>
  <si>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</si>
  <si>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</si>
  <si>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</si>
  <si>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</si>
  <si>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</si>
  <si>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</si>
  <si>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</si>
  <si>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</si>
  <si>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</si>
  <si>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</si>
  <si>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</si>
  <si>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</si>
  <si>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</si>
  <si>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</si>
  <si>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</si>
  <si>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</si>
  <si>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</si>
  <si>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</si>
  <si>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</si>
  <si>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</si>
  <si>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</si>
  <si>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</si>
  <si>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</si>
  <si>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</si>
  <si>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</si>
  <si>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</si>
  <si>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</si>
  <si>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</si>
  <si>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</si>
  <si>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</si>
  <si>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</si>
  <si>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</si>
  <si>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</si>
  <si>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</si>
  <si>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</si>
  <si>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</si>
  <si>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</si>
  <si>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</si>
  <si>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</si>
  <si>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</si>
  <si>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</si>
  <si>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</si>
  <si>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</si>
  <si>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</si>
  <si>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</si>
  <si>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</si>
  <si>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</si>
  <si>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</si>
  <si>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</si>
  <si>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</si>
  <si>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</si>
  <si>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</si>
  <si>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</si>
  <si>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</si>
  <si>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</si>
  <si>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</si>
  <si>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</si>
  <si>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</si>
  <si>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</si>
  <si>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</si>
  <si>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</si>
  <si>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</si>
  <si>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</si>
  <si>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</si>
  <si>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</si>
  <si>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</si>
  <si>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</si>
  <si>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</si>
  <si>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</si>
  <si>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</si>
  <si>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</si>
  <si>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</si>
  <si>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</si>
  <si>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</si>
  <si>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</si>
  <si>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</si>
  <si>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</si>
  <si>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</si>
  <si>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</si>
  <si>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</si>
  <si>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</si>
  <si>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</si>
  <si>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</si>
  <si>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</si>
  <si>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</si>
  <si>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</si>
  <si>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</si>
  <si>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</si>
  <si>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</si>
  <si>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</si>
  <si>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</si>
  <si>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</si>
  <si>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</si>
  <si>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</si>
  <si>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</si>
  <si>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</si>
  <si>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</si>
  <si>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</si>
  <si>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</si>
  <si>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</si>
  <si>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</si>
  <si>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</si>
  <si>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</si>
  <si>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</si>
  <si>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</si>
  <si>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</si>
  <si>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</si>
  <si>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</si>
  <si>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</si>
  <si>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</si>
  <si>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</si>
  <si>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</si>
  <si>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</si>
  <si>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</si>
  <si>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</si>
  <si>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</si>
  <si>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</si>
  <si>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</si>
  <si>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</si>
  <si>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</si>
  <si>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</si>
  <si>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</si>
  <si>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</si>
  <si>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</si>
  <si>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</si>
  <si>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</si>
  <si>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</si>
  <si>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</si>
  <si>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</si>
  <si>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</si>
  <si>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</si>
  <si>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</si>
  <si>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</si>
  <si>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</si>
  <si>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</si>
  <si>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</si>
  <si>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</si>
  <si>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</si>
  <si>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</si>
  <si>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</si>
  <si>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</si>
  <si>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</si>
  <si>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</si>
  <si>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</si>
  <si>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</si>
  <si>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</si>
  <si>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</si>
  <si>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</si>
  <si>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</si>
  <si>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</si>
  <si>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</si>
  <si>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</si>
  <si>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</si>
  <si>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</si>
  <si>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</si>
  <si>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</si>
  <si>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</si>
  <si>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</si>
  <si>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</si>
  <si>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</si>
  <si>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</si>
  <si>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</si>
  <si>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</si>
  <si>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</si>
  <si>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</si>
  <si>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</si>
  <si>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</si>
  <si>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</si>
  <si>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</si>
  <si>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</si>
  <si>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</si>
  <si>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</si>
  <si>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</si>
  <si>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</si>
  <si>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</si>
  <si>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</si>
  <si>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</si>
  <si>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</si>
  <si>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</si>
  <si>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</si>
  <si>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</si>
  <si>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</si>
  <si>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</si>
  <si>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</si>
  <si>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</si>
  <si>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</si>
  <si>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</si>
  <si>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</si>
  <si>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</si>
  <si>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</si>
  <si>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</si>
  <si>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</si>
  <si>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</si>
  <si>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</si>
  <si>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</si>
  <si>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</si>
  <si>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</si>
  <si>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</si>
  <si>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</si>
  <si>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</si>
  <si>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</si>
  <si>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</si>
  <si>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</si>
  <si>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</si>
  <si>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</si>
  <si>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</si>
  <si>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</si>
  <si>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</si>
  <si>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</si>
  <si>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</si>
  <si>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</si>
  <si>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</si>
  <si>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</si>
  <si>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</si>
  <si>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</si>
  <si>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</si>
  <si>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</si>
  <si>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</si>
  <si>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</si>
  <si>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</si>
  <si>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</si>
  <si>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</si>
  <si>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</si>
  <si>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</si>
  <si>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</si>
  <si>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</si>
  <si>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</si>
  <si>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</si>
  <si>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</si>
  <si>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</si>
  <si>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</si>
  <si>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</si>
  <si>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</si>
  <si>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</si>
  <si>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</si>
  <si>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</si>
  <si>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</si>
  <si>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</si>
  <si>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</si>
  <si>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</si>
  <si>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</si>
  <si>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</si>
  <si>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</si>
  <si>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</si>
  <si>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</si>
  <si>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</si>
  <si>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</si>
  <si>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</si>
  <si>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</si>
  <si>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</si>
  <si>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</si>
  <si>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</si>
  <si>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</si>
  <si>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</si>
  <si>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</si>
  <si>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</si>
  <si>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</si>
  <si>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</si>
  <si>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</si>
  <si>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</si>
  <si>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</si>
  <si>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</si>
  <si>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</si>
  <si>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</si>
  <si>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</si>
  <si>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</si>
  <si>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</si>
  <si>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</si>
  <si>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</si>
  <si>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</si>
  <si>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</si>
  <si>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</si>
  <si>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</si>
  <si>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</si>
  <si>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</si>
  <si>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</si>
  <si>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</si>
  <si>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</si>
  <si>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</si>
  <si>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</si>
  <si>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</si>
  <si>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</si>
  <si>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</si>
  <si>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</si>
  <si>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</si>
  <si>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</si>
  <si>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</si>
  <si>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</si>
  <si>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</si>
  <si>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</si>
  <si>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</si>
  <si>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</si>
  <si>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</si>
  <si>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</si>
  <si>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</si>
  <si>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</si>
  <si>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</si>
  <si>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</si>
  <si>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</si>
  <si>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</si>
  <si>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</si>
  <si>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</si>
  <si>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</si>
  <si>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</si>
  <si>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</si>
  <si>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</si>
  <si>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</si>
  <si>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</si>
  <si>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</si>
  <si>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</si>
  <si>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</si>
  <si>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</si>
  <si>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</si>
  <si>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</si>
  <si>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</si>
  <si>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</si>
  <si>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</si>
  <si>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</si>
  <si>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</si>
  <si>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</si>
  <si>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</si>
  <si>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</si>
  <si>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</si>
  <si>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</si>
  <si>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</si>
  <si>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</si>
  <si>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</si>
  <si>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</si>
  <si>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</si>
  <si>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</si>
  <si>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</si>
  <si>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</si>
  <si>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</si>
  <si>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</si>
  <si>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</si>
  <si>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</si>
  <si>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</si>
  <si>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</si>
  <si>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</si>
  <si>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</si>
  <si>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</si>
  <si>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</si>
  <si>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</si>
  <si>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</si>
  <si>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</si>
  <si>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</si>
  <si>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</si>
  <si>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</si>
  <si>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</si>
  <si>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</si>
  <si>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</si>
  <si>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</si>
  <si>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</si>
  <si>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</si>
  <si>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</si>
  <si>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</si>
  <si>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</si>
  <si>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</si>
  <si>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</si>
  <si>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</si>
  <si>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</si>
  <si>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</si>
  <si>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</si>
  <si>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</si>
  <si>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</si>
  <si>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</si>
  <si>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</si>
  <si>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</si>
  <si>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</si>
  <si>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</si>
  <si>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</si>
  <si>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</si>
  <si>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</si>
  <si>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</si>
  <si>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</si>
  <si>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</si>
  <si>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</si>
  <si>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</si>
  <si>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</si>
  <si>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</si>
  <si>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</si>
  <si>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</si>
  <si>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</si>
  <si>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</si>
  <si>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</si>
  <si>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</si>
  <si>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</si>
  <si>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</si>
  <si>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</si>
  <si>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</si>
  <si>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</si>
  <si>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</si>
  <si>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</si>
  <si>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</si>
  <si>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</si>
  <si>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</si>
  <si>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</si>
  <si>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</si>
  <si>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</si>
  <si>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</si>
  <si>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</si>
  <si>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</si>
  <si>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</si>
  <si>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</si>
  <si>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</si>
  <si>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</si>
  <si>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</si>
  <si>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</si>
  <si>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</si>
  <si>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</si>
  <si>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</si>
  <si>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</si>
  <si>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</si>
  <si>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</si>
  <si>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</si>
  <si>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</si>
  <si>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</si>
  <si>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</si>
  <si>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</si>
  <si>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</si>
  <si>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</si>
  <si>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</si>
  <si>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</si>
  <si>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</si>
  <si>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</si>
  <si>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</si>
  <si>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</si>
  <si>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</si>
  <si>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</si>
  <si>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</si>
  <si>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</si>
  <si>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</si>
  <si>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</si>
  <si>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</si>
  <si>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</si>
  <si>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</si>
  <si>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</si>
  <si>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</si>
  <si>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</si>
  <si>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</si>
  <si>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</si>
  <si>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</si>
  <si>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</si>
  <si>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</si>
  <si>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</si>
  <si>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</si>
  <si>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</si>
  <si>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</si>
  <si>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</si>
  <si>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</si>
  <si>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</si>
  <si>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</si>
  <si>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</si>
  <si>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</si>
  <si>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</si>
  <si>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</si>
  <si>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</si>
  <si>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</si>
  <si>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</si>
  <si>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</si>
  <si>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</si>
  <si>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</si>
  <si>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</si>
  <si>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</si>
  <si>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</si>
  <si>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</si>
  <si>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</si>
  <si>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</si>
  <si>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</si>
  <si>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</si>
  <si>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</si>
  <si>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</si>
  <si>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</si>
  <si>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</si>
  <si>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</si>
  <si>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</si>
  <si>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</si>
  <si>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</si>
  <si>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</si>
  <si>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</si>
  <si>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</si>
  <si>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</si>
  <si>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</si>
  <si>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</si>
  <si>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</si>
  <si>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</si>
  <si>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</si>
  <si>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</si>
  <si>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</si>
  <si>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</si>
  <si>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</si>
  <si>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</si>
  <si>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</si>
  <si>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</si>
  <si>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</si>
  <si>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</si>
  <si>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</si>
  <si>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</si>
  <si>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</si>
  <si>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</si>
  <si>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</si>
  <si>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</si>
  <si>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</si>
  <si>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</si>
  <si>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</si>
  <si>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</si>
  <si>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</si>
  <si>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</si>
  <si>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</si>
  <si>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</si>
  <si>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</si>
  <si>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</si>
  <si>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</si>
  <si>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</si>
  <si>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</si>
  <si>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</si>
  <si>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</si>
  <si>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</si>
  <si>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</si>
  <si>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</si>
  <si>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</si>
  <si>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</si>
  <si>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</si>
  <si>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</si>
  <si>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</si>
  <si>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</si>
  <si>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</si>
  <si>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</si>
  <si>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</si>
  <si>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</si>
  <si>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</si>
  <si>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</si>
  <si>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</si>
  <si>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</si>
  <si>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</si>
  <si>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</si>
  <si>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</si>
  <si>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</si>
  <si>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</si>
  <si>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</si>
  <si>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</si>
  <si>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</si>
  <si>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</si>
  <si>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</si>
  <si>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</si>
  <si>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</si>
  <si>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</si>
  <si>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</si>
  <si>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</si>
  <si>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</si>
  <si>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</si>
  <si>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</si>
  <si>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</si>
  <si>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</si>
  <si>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</si>
  <si>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</si>
  <si>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</si>
  <si>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</si>
  <si>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</si>
  <si>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</si>
  <si>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</si>
  <si>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</si>
  <si>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</si>
  <si>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</si>
  <si>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</si>
  <si>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</si>
  <si>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</si>
  <si>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</si>
  <si>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</si>
  <si>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</si>
  <si>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</si>
  <si>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</si>
  <si>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</si>
  <si>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</si>
  <si>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</si>
  <si>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</si>
  <si>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</si>
  <si>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</si>
  <si>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</si>
  <si>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</si>
  <si>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</si>
  <si>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</si>
  <si>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</si>
  <si>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</si>
  <si>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</si>
  <si>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</si>
  <si>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</si>
  <si>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</si>
  <si>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</si>
  <si>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</si>
  <si>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</si>
  <si>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</si>
  <si>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</si>
  <si>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</si>
  <si>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</si>
  <si>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</si>
  <si>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</si>
  <si>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</si>
  <si>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</si>
  <si>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</si>
  <si>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</si>
  <si>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</si>
  <si>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</si>
  <si>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</si>
  <si>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</si>
  <si>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</si>
  <si>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</si>
  <si>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</si>
  <si>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</si>
  <si>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</si>
  <si>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</si>
  <si>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</si>
  <si>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</si>
  <si>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</si>
  <si>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</si>
  <si>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</si>
  <si>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</si>
  <si>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</si>
  <si>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</si>
  <si>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</si>
  <si>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</si>
  <si>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</si>
  <si>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</si>
  <si>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</si>
  <si>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</si>
  <si>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</si>
  <si>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</si>
  <si>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</si>
  <si>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</si>
  <si>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</si>
  <si>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</si>
  <si>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</si>
  <si>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</si>
  <si>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</si>
  <si>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</si>
  <si>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</si>
  <si>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</si>
  <si>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</si>
  <si>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</si>
  <si>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</si>
  <si>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</si>
  <si>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</si>
  <si>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</si>
  <si>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</si>
  <si>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</si>
  <si>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</si>
  <si>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</si>
  <si>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</si>
  <si>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</si>
  <si>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</si>
  <si>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</si>
  <si>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</si>
  <si>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</si>
  <si>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</si>
  <si>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</si>
  <si>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</si>
  <si>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</si>
  <si>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</si>
  <si>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</si>
  <si>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</si>
  <si>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</si>
  <si>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</si>
  <si>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</si>
  <si>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</si>
  <si>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</si>
  <si>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</si>
  <si>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</si>
  <si>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</si>
  <si>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</si>
  <si>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</si>
  <si>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</si>
  <si>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</si>
  <si>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</si>
  <si>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</si>
  <si>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</si>
  <si>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</si>
  <si>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</si>
  <si>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</si>
  <si>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</si>
  <si>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</si>
  <si>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</si>
  <si>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</si>
  <si>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</si>
  <si>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</si>
  <si>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</si>
  <si>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</si>
  <si>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</si>
  <si>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</si>
  <si>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</si>
  <si>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</si>
  <si>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</si>
  <si>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</si>
  <si>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</si>
  <si>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</si>
  <si>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</si>
  <si>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</si>
  <si>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</si>
  <si>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</si>
  <si>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</si>
  <si>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</si>
  <si>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</si>
  <si>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</si>
  <si>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</si>
  <si>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</si>
  <si>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</si>
  <si>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</si>
  <si>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</si>
  <si>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</si>
  <si>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</si>
  <si>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</si>
  <si>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</si>
  <si>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</si>
  <si>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</si>
  <si>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</si>
  <si>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</si>
  <si>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</si>
  <si>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</si>
  <si>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</si>
  <si>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</si>
  <si>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</si>
  <si>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</si>
  <si>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</si>
  <si>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</si>
  <si>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</si>
  <si>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</si>
  <si>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</si>
  <si>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</si>
  <si>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</si>
  <si>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</si>
  <si>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</si>
  <si>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</si>
  <si>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</si>
  <si>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</si>
  <si>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</si>
  <si>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</si>
  <si>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</si>
  <si>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</si>
  <si>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</si>
  <si>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</si>
  <si>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</si>
  <si>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</si>
  <si>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</si>
  <si>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</si>
  <si>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</si>
  <si>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</si>
  <si>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</si>
  <si>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</si>
  <si>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</si>
  <si>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</si>
  <si>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</si>
  <si>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</si>
  <si>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</si>
  <si>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</si>
  <si>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</si>
  <si>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</si>
  <si>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</si>
  <si>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</si>
  <si>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</si>
  <si>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</si>
  <si>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</si>
  <si>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</si>
  <si>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</si>
  <si>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</si>
  <si>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</si>
  <si>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</si>
  <si>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</si>
  <si>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</si>
  <si>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</si>
  <si>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</si>
  <si>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</si>
  <si>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</si>
  <si>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</si>
  <si>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</si>
  <si>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</si>
  <si>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</si>
  <si>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</si>
  <si>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</si>
  <si>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</si>
  <si>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</si>
  <si>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</si>
  <si>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</si>
  <si>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</si>
  <si>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</si>
  <si>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</si>
  <si>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</si>
  <si>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</si>
  <si>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</si>
  <si>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</si>
  <si>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</si>
  <si>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</si>
  <si>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</si>
  <si>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</si>
  <si>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</si>
  <si>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</si>
  <si>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</si>
  <si>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</si>
  <si>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</si>
  <si>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</si>
  <si>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</si>
  <si>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</si>
  <si>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</si>
  <si>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</si>
  <si>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</si>
  <si>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</si>
  <si>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</si>
  <si>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</si>
  <si>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</si>
  <si>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</si>
  <si>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</si>
  <si>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</si>
  <si>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</si>
  <si>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</si>
  <si>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</si>
  <si>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</si>
  <si>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</si>
  <si>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</si>
  <si>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</si>
  <si>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</si>
  <si>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</si>
  <si>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</si>
  <si>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</si>
  <si>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</si>
  <si>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</si>
  <si>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</si>
  <si>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</si>
  <si>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</si>
  <si>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</si>
  <si>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</si>
  <si>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</si>
  <si>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</si>
  <si>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</si>
  <si>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</si>
  <si>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</si>
  <si>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</si>
  <si>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</si>
  <si>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</si>
  <si>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</si>
  <si>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</si>
  <si>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</si>
  <si>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</si>
  <si>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</si>
  <si>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</si>
  <si>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</si>
  <si>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</si>
  <si>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</si>
  <si>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</si>
  <si>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</si>
  <si>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</si>
  <si>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</si>
  <si>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</si>
  <si>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</si>
  <si>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</si>
  <si>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</si>
  <si>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</si>
  <si>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</si>
  <si>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</si>
  <si>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</si>
  <si>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</si>
  <si>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</si>
  <si>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</si>
  <si>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</si>
  <si>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</si>
  <si>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</si>
  <si>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</si>
  <si>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</si>
  <si>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</si>
  <si>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</si>
  <si>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</si>
  <si>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</si>
  <si>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</si>
  <si>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</si>
  <si>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</si>
  <si>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</si>
  <si>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</si>
  <si>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</si>
  <si>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</si>
  <si>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</si>
  <si>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</si>
  <si>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</si>
  <si>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</si>
  <si>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</si>
  <si>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</si>
  <si>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</si>
  <si>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</si>
  <si>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</si>
  <si>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</si>
  <si>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</si>
  <si>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</si>
  <si>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</si>
  <si>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</si>
  <si>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</si>
  <si>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</si>
  <si>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</si>
  <si>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</si>
  <si>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</si>
  <si>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</si>
  <si>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</si>
  <si>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</si>
  <si>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</si>
  <si>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</si>
  <si>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</si>
  <si>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</si>
  <si>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</si>
  <si>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</si>
  <si>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</si>
  <si>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</si>
  <si>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</si>
  <si>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</si>
  <si>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</si>
  <si>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</si>
  <si>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</si>
  <si>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</si>
  <si>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</si>
  <si>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</si>
  <si>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</si>
  <si>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</si>
  <si>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</si>
  <si>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</si>
  <si>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</si>
  <si>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</si>
  <si>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</si>
  <si>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</si>
  <si>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</si>
  <si>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</si>
  <si>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</si>
  <si>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</si>
  <si>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</si>
  <si>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</si>
  <si>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</si>
  <si>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</si>
  <si>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</si>
  <si>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</si>
  <si>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</si>
  <si>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</si>
  <si>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</si>
  <si>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</si>
  <si>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</si>
  <si>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</si>
  <si>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</si>
  <si>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</si>
  <si>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</si>
  <si>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</si>
  <si>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</si>
  <si>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</si>
  <si>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</si>
  <si>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</si>
  <si>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</si>
  <si>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</si>
  <si>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</si>
  <si>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</si>
  <si>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</si>
  <si>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</si>
  <si>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</si>
  <si>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</si>
  <si>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</si>
  <si>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</si>
  <si>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</si>
  <si>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</si>
  <si>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</si>
  <si>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</si>
  <si>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</si>
  <si>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</si>
  <si>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</si>
  <si>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</si>
  <si>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</si>
  <si>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</si>
  <si>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</si>
  <si>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</si>
  <si>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</si>
  <si>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</si>
  <si>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</si>
  <si>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</si>
  <si>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</si>
  <si>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</si>
  <si>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</si>
  <si>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</si>
  <si>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</si>
  <si>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</si>
  <si>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</si>
  <si>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</si>
  <si>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</si>
  <si>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</si>
  <si>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</si>
  <si>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</si>
  <si>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</si>
  <si>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</si>
  <si>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</si>
  <si>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</si>
  <si>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</si>
  <si>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</si>
  <si>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</si>
  <si>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</si>
  <si>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</si>
  <si>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</si>
  <si>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</si>
  <si>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</si>
  <si>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</si>
  <si>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</si>
  <si>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</si>
  <si>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</si>
  <si>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</si>
  <si>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</si>
  <si>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</si>
  <si>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</si>
  <si>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</si>
  <si>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</si>
  <si>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</si>
  <si>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</si>
  <si>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</si>
  <si>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</si>
  <si>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</si>
  <si>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</si>
  <si>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</si>
  <si>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</si>
  <si>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</si>
  <si>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</si>
  <si>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</si>
  <si>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</si>
  <si>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</si>
  <si>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</si>
  <si>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</si>
  <si>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</si>
  <si>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</si>
  <si>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</si>
  <si>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</si>
  <si>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</si>
  <si>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</si>
  <si>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</si>
  <si>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</si>
  <si>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</si>
  <si>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</si>
  <si>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</si>
  <si>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</si>
  <si>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</si>
  <si>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</si>
  <si>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</si>
  <si>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</si>
  <si>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</si>
  <si>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</si>
  <si>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</si>
  <si>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</si>
  <si>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</si>
  <si>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</si>
  <si>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</si>
  <si>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</si>
  <si>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</si>
  <si>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</si>
  <si>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</si>
  <si>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</si>
  <si>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</si>
  <si>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</si>
  <si>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</si>
  <si>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</si>
  <si>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</si>
  <si>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</si>
  <si>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</si>
  <si>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</si>
  <si>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</si>
  <si>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</si>
  <si>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</si>
  <si>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</si>
  <si>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</si>
  <si>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</si>
  <si>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</si>
  <si>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</si>
  <si>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</si>
  <si>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</si>
  <si>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</si>
  <si>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</si>
  <si>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</si>
  <si>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</si>
  <si>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</si>
  <si>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</si>
  <si>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</si>
  <si>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</si>
  <si>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</si>
  <si>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</si>
  <si>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</si>
  <si>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</si>
  <si>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</si>
  <si>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</si>
  <si>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</si>
  <si>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</si>
  <si>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</si>
  <si>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</si>
  <si>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</si>
  <si>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</si>
  <si>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</si>
  <si>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</si>
  <si>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</si>
  <si>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</si>
  <si>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</si>
  <si>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</si>
  <si>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</si>
  <si>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</si>
  <si>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</si>
  <si>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</si>
  <si>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</si>
  <si>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</si>
  <si>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</si>
  <si>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</si>
  <si>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</si>
  <si>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</si>
  <si>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</si>
  <si>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</si>
  <si>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</si>
  <si>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</si>
  <si>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</si>
  <si>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</si>
  <si>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</si>
  <si>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</si>
  <si>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</si>
  <si>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</si>
  <si>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</si>
  <si>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</si>
  <si>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</si>
  <si>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</si>
  <si>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</si>
  <si>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</si>
  <si>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</si>
  <si>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</si>
  <si>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</si>
  <si>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</si>
  <si>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</si>
  <si>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</si>
  <si>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</si>
  <si>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</si>
  <si>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</si>
  <si>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</si>
  <si>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</si>
  <si>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</si>
  <si>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</si>
  <si>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</si>
  <si>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</si>
  <si>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</si>
  <si>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</si>
  <si>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</si>
  <si>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</si>
  <si>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</si>
  <si>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</si>
  <si>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</si>
  <si>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</si>
  <si>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</si>
  <si>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</si>
  <si>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</si>
  <si>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</si>
  <si>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</si>
  <si>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</si>
  <si>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</si>
  <si>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</si>
  <si>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</si>
  <si>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</si>
  <si>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</si>
  <si>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</si>
  <si>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</si>
  <si>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</si>
  <si>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</si>
  <si>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</si>
  <si>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</si>
  <si>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</si>
  <si>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</si>
  <si>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</si>
  <si>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</si>
  <si>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</si>
  <si>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</si>
  <si>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</si>
  <si>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</si>
  <si>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</si>
  <si>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</si>
  <si>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</si>
  <si>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</si>
  <si>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</si>
  <si>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</si>
  <si>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</si>
  <si>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</si>
  <si>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</si>
  <si>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</si>
  <si>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</si>
  <si>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</si>
  <si>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</si>
  <si>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</si>
  <si>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</si>
  <si>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</si>
  <si>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</si>
  <si>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</si>
  <si>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</si>
  <si>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</si>
  <si>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</si>
  <si>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</si>
  <si>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</si>
  <si>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</si>
  <si>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</si>
  <si>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</si>
  <si>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</si>
  <si>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</si>
  <si>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</si>
  <si>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</si>
  <si>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</si>
  <si>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</si>
  <si>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</si>
  <si>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</si>
  <si>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</si>
  <si>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</si>
  <si>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</si>
  <si>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</si>
  <si>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</si>
  <si>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</si>
  <si>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</si>
  <si>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</si>
  <si>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</si>
  <si>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</si>
  <si>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</si>
  <si>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</si>
  <si>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</si>
  <si>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</si>
  <si>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</si>
  <si>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</si>
  <si>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</si>
  <si>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</si>
  <si>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</si>
  <si>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</si>
  <si>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</si>
  <si>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</si>
  <si>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</si>
  <si>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</si>
  <si>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</si>
  <si>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</si>
  <si>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</si>
  <si>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</si>
  <si>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</si>
  <si>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</si>
  <si>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</si>
  <si>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</si>
  <si>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</si>
  <si>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</si>
  <si>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</si>
  <si>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</si>
  <si>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</si>
  <si>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</si>
  <si>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</si>
  <si>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</si>
  <si>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</si>
  <si>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</si>
  <si>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</si>
  <si>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</si>
  <si>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</si>
  <si>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</si>
  <si>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</si>
  <si>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</si>
  <si>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</si>
  <si>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</si>
  <si>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</si>
  <si>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</si>
  <si>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</si>
  <si>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</si>
  <si>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</si>
  <si>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</si>
  <si>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</si>
  <si>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</si>
  <si>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</si>
  <si>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</si>
  <si>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</si>
  <si>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</si>
  <si>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</si>
  <si>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</si>
  <si>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</si>
  <si>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</si>
  <si>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</si>
  <si>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</si>
  <si>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</si>
  <si>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</si>
  <si>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</si>
  <si>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</si>
  <si>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</si>
  <si>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</si>
  <si>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</si>
  <si>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</si>
  <si>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</si>
  <si>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</si>
  <si>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</si>
  <si>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</si>
  <si>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</si>
  <si>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</si>
  <si>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</si>
  <si>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</si>
  <si>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</si>
  <si>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</si>
  <si>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</si>
  <si>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</si>
  <si>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</si>
  <si>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</si>
  <si>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</si>
  <si>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</si>
  <si>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</si>
  <si>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</si>
  <si>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</si>
  <si>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</si>
  <si>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</si>
  <si>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</si>
  <si>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</si>
  <si>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</si>
  <si>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</si>
  <si>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</si>
  <si>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</si>
  <si>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</si>
  <si>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</si>
  <si>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</si>
  <si>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</si>
  <si>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</si>
  <si>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</si>
  <si>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</si>
  <si>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</si>
  <si>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</si>
  <si>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</si>
  <si>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</si>
  <si>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</si>
  <si>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</si>
  <si>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</si>
  <si>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</si>
  <si>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</si>
  <si>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</si>
  <si>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</si>
  <si>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</si>
  <si>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</si>
  <si>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</si>
  <si>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</si>
  <si>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</si>
  <si>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</si>
  <si>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</si>
  <si>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</si>
  <si>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</si>
  <si>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</si>
  <si>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</si>
  <si>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</si>
  <si>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</si>
  <si>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</si>
  <si>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</si>
  <si>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</si>
  <si>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</si>
  <si>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</si>
  <si>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</si>
  <si>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</si>
  <si>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</si>
  <si>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</si>
  <si>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</si>
  <si>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</si>
  <si>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</si>
  <si>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</si>
  <si>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</si>
  <si>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</si>
  <si>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</si>
  <si>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</si>
  <si>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</si>
  <si>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</si>
  <si>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</si>
  <si>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</si>
  <si>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</si>
  <si>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</si>
  <si>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</si>
  <si>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</si>
  <si>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</si>
  <si>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</si>
  <si>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</si>
  <si>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</si>
  <si>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</si>
  <si>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</si>
  <si>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</si>
  <si>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</si>
  <si>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</si>
  <si>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</si>
  <si>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</si>
  <si>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</si>
  <si>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</si>
  <si>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</si>
  <si>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</si>
  <si>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</si>
  <si>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</si>
  <si>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</si>
  <si>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</si>
  <si>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</si>
  <si>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</si>
  <si>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</si>
  <si>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</si>
  <si>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</si>
  <si>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</si>
  <si>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</si>
  <si>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</si>
  <si>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</si>
  <si>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</si>
  <si>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</si>
  <si>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</si>
  <si>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</si>
  <si>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</si>
  <si>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</si>
  <si>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</si>
  <si>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</si>
  <si>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</si>
  <si>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</si>
  <si>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</si>
  <si>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</si>
  <si>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</si>
  <si>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</si>
  <si>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</si>
  <si>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</si>
  <si>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</si>
  <si>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</si>
  <si>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</si>
  <si>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</si>
  <si>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</si>
  <si>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</si>
  <si>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</si>
  <si>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</si>
  <si>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</si>
  <si>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</si>
  <si>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</si>
  <si>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</si>
  <si>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</si>
  <si>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</si>
  <si>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</si>
  <si>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</si>
  <si>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</si>
  <si>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</si>
  <si>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</si>
  <si>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</si>
  <si>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</si>
  <si>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</si>
  <si>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</si>
  <si>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</si>
  <si>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</si>
  <si>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</si>
  <si>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</si>
  <si>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</si>
  <si>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</si>
  <si>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</si>
  <si>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</si>
  <si>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</si>
  <si>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</si>
  <si>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</si>
  <si>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</si>
  <si>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</si>
  <si>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</si>
  <si>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</si>
  <si>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</si>
  <si>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</si>
  <si>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</si>
  <si>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</si>
  <si>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</si>
  <si>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</si>
  <si>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</si>
  <si>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</si>
  <si>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</si>
  <si>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</si>
  <si>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</si>
  <si>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</si>
  <si>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</si>
  <si>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</si>
  <si>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</si>
  <si>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</si>
  <si>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</si>
  <si>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</si>
  <si>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</si>
  <si>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</si>
  <si>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</si>
  <si>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</si>
  <si>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</si>
  <si>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</si>
  <si>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</si>
  <si>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</si>
  <si>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</si>
  <si>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</si>
  <si>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</si>
  <si>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</si>
  <si>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</si>
  <si>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</si>
  <si>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</si>
  <si>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</si>
  <si>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</si>
  <si>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</si>
  <si>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</si>
  <si>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</si>
  <si>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</si>
  <si>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</si>
  <si>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</si>
  <si>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</si>
  <si>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</si>
  <si>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</si>
  <si>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</si>
  <si>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</si>
  <si>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</si>
  <si>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</si>
  <si>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</si>
  <si>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</si>
  <si>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</si>
  <si>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</si>
  <si>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</si>
  <si>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</si>
  <si>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</si>
  <si>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</si>
  <si>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</si>
  <si>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</si>
  <si>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</si>
  <si>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</si>
  <si>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</si>
  <si>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</si>
  <si>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</si>
  <si>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</si>
  <si>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</si>
  <si>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</si>
  <si>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</si>
  <si>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</si>
  <si>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</si>
  <si>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</si>
  <si>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</si>
  <si>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</si>
  <si>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</si>
  <si>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</si>
  <si>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</si>
  <si>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</si>
  <si>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</si>
  <si>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</si>
  <si>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</si>
  <si>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</si>
  <si>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</si>
  <si>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</si>
  <si>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</si>
  <si>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</si>
  <si>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</si>
  <si>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</si>
  <si>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</si>
  <si>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</si>
  <si>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</si>
  <si>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</si>
  <si>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</si>
  <si>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</si>
  <si>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</si>
  <si>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</si>
  <si>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</si>
  <si>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</si>
  <si>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</si>
  <si>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</si>
  <si>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</si>
  <si>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</si>
  <si>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</si>
  <si>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</si>
  <si>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</si>
  <si>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</si>
  <si>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</si>
  <si>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</si>
  <si>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</si>
  <si>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</si>
  <si>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</si>
  <si>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</si>
  <si>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</si>
  <si>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</si>
  <si>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</si>
  <si>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</si>
  <si>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</si>
  <si>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</si>
  <si>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</si>
  <si>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</si>
  <si>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</si>
  <si>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</si>
  <si>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</si>
  <si>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</si>
  <si>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</si>
  <si>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</si>
  <si>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</si>
  <si>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</si>
  <si>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</si>
  <si>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</si>
  <si>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</si>
  <si>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</si>
  <si>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</si>
  <si>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</si>
  <si>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</si>
  <si>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</si>
  <si>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</si>
  <si>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</si>
  <si>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</si>
  <si>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</si>
  <si>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</si>
  <si>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</si>
  <si>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</si>
  <si>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</si>
  <si>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</si>
  <si>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</si>
  <si>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</si>
  <si>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</si>
  <si>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</si>
  <si>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</si>
  <si>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</si>
  <si>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</si>
  <si>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</si>
  <si>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</si>
  <si>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</si>
  <si>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</si>
  <si>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</si>
  <si>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</si>
  <si>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</si>
  <si>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</si>
  <si>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</si>
  <si>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</si>
  <si>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</si>
  <si>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</si>
  <si>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</si>
  <si>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</si>
  <si>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</si>
  <si>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</si>
  <si>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</si>
  <si>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</si>
  <si>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</si>
  <si>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</si>
  <si>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</si>
  <si>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</si>
  <si>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</si>
  <si>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</si>
  <si>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</si>
  <si>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</si>
  <si>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</si>
  <si>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</si>
  <si>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</si>
  <si>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</si>
  <si>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</si>
  <si>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</si>
  <si>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</si>
  <si>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</si>
  <si>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</si>
  <si>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</si>
  <si>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</si>
  <si>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</si>
  <si>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</si>
  <si>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</si>
  <si>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</si>
  <si>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</si>
  <si>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</si>
  <si>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</si>
  <si>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</si>
  <si>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</si>
  <si>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</si>
  <si>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</si>
  <si>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</si>
  <si>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</si>
  <si>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</si>
  <si>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</si>
  <si>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</si>
  <si>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</si>
  <si>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</si>
  <si>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</si>
  <si>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</si>
  <si>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</si>
  <si>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</si>
  <si>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</si>
  <si>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</si>
  <si>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</si>
  <si>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</si>
  <si>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</si>
  <si>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</si>
  <si>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</si>
  <si>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</si>
  <si>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</si>
  <si>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</si>
  <si>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</si>
  <si>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</si>
  <si>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</si>
  <si>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</si>
  <si>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</si>
  <si>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</si>
  <si>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</si>
  <si>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</si>
  <si>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</si>
  <si>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</si>
  <si>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</si>
  <si>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</si>
  <si>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</si>
  <si>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</si>
  <si>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</si>
  <si>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</si>
  <si>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</si>
  <si>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</si>
  <si>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</si>
  <si>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</si>
  <si>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</si>
  <si>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</si>
  <si>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</si>
  <si>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</si>
  <si>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</si>
  <si>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</si>
  <si>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</si>
  <si>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</si>
  <si>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</si>
  <si>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</si>
  <si>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</si>
  <si>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</si>
  <si>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</si>
  <si>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</si>
  <si>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</si>
  <si>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</si>
  <si>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</si>
  <si>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</si>
  <si>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</si>
  <si>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</si>
  <si>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</si>
  <si>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</si>
  <si>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</si>
  <si>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</si>
  <si>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</si>
  <si>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</si>
  <si>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</si>
  <si>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</si>
  <si>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</si>
  <si>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</si>
  <si>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</si>
  <si>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</si>
  <si>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</si>
  <si>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</si>
  <si>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</si>
  <si>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</si>
  <si>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</si>
  <si>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</si>
  <si>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</si>
  <si>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</si>
  <si>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</si>
  <si>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</si>
  <si>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</si>
  <si>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</si>
  <si>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</si>
  <si>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</si>
  <si>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</si>
  <si>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</si>
  <si>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</si>
  <si>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</si>
  <si>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</si>
  <si>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</si>
  <si>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</si>
  <si>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</si>
  <si>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</si>
  <si>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</si>
  <si>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</si>
  <si>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</si>
  <si>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</si>
  <si>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</si>
  <si>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</si>
  <si>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</si>
  <si>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</si>
  <si>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</si>
  <si>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</si>
  <si>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</si>
  <si>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</si>
  <si>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</si>
  <si>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</si>
  <si>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</si>
  <si>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</si>
  <si>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</si>
  <si>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</si>
  <si>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</si>
  <si>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</si>
  <si>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</si>
  <si>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</si>
  <si>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</si>
  <si>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</si>
  <si>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</si>
  <si>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</si>
  <si>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</si>
  <si>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</si>
  <si>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</si>
  <si>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</si>
  <si>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</si>
  <si>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</si>
  <si>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</si>
  <si>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</si>
  <si>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</si>
  <si>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</si>
  <si>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</si>
  <si>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</si>
  <si>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</si>
  <si>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</si>
  <si>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</si>
  <si>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</si>
  <si>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</si>
  <si>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</si>
  <si>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</si>
  <si>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</si>
  <si>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</si>
  <si>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</si>
  <si>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</si>
  <si>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</si>
  <si>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</si>
  <si>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</si>
  <si>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</si>
  <si>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</si>
  <si>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</si>
  <si>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</si>
  <si>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</si>
  <si>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</si>
  <si>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</si>
  <si>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</si>
  <si>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</si>
  <si>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</si>
  <si>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</si>
  <si>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</si>
  <si>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</si>
  <si>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</si>
  <si>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</si>
  <si>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</si>
  <si>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</si>
  <si>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</si>
  <si>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</si>
  <si>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</si>
  <si>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</si>
  <si>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</si>
  <si>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</si>
  <si>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</si>
  <si>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</si>
  <si>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</si>
  <si>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</si>
  <si>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</si>
  <si>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</si>
  <si>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</si>
  <si>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</si>
  <si>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</si>
  <si>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</si>
  <si>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</si>
  <si>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</si>
  <si>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</si>
  <si>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</si>
  <si>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</si>
  <si>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</si>
  <si>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</si>
  <si>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</si>
  <si>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</si>
  <si>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</si>
  <si>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</si>
  <si>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</si>
  <si>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</si>
  <si>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</si>
  <si>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</si>
  <si>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</si>
  <si>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</si>
  <si>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</si>
  <si>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</si>
  <si>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</si>
  <si>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</si>
  <si>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</si>
  <si>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</si>
  <si>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</si>
  <si>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</si>
  <si>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</si>
  <si>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</si>
  <si>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</si>
  <si>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</si>
  <si>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</si>
  <si>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</si>
  <si>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</si>
  <si>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</si>
  <si>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</si>
  <si>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</si>
  <si>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</si>
  <si>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</si>
  <si>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</si>
  <si>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</si>
  <si>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</si>
  <si>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</si>
  <si>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</si>
  <si>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</si>
  <si>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</si>
  <si>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</si>
  <si>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</si>
  <si>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</si>
  <si>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</si>
  <si>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</si>
  <si>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</si>
  <si>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</si>
  <si>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</si>
  <si>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</si>
  <si>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</si>
  <si>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</si>
  <si>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</si>
  <si>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</si>
  <si>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</si>
  <si>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</si>
  <si>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</si>
  <si>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</si>
  <si>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</si>
  <si>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</si>
  <si>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</si>
  <si>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</si>
  <si>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</si>
  <si>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</si>
  <si>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</si>
  <si>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</si>
  <si>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</si>
  <si>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</si>
  <si>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</si>
  <si>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</si>
  <si>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</si>
  <si>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</si>
  <si>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</si>
  <si>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</si>
  <si>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</si>
  <si>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</si>
  <si>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</si>
  <si>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</si>
  <si>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</si>
  <si>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</si>
  <si>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</si>
  <si>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</si>
  <si>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</si>
  <si>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</si>
  <si>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</si>
  <si>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</si>
  <si>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</si>
  <si>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</si>
  <si>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</si>
  <si>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</si>
  <si>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</si>
  <si>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</si>
  <si>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</si>
  <si>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</si>
  <si>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</si>
  <si>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</si>
  <si>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</si>
  <si>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</si>
  <si>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</si>
  <si>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</si>
  <si>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</si>
  <si>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</si>
  <si>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</si>
  <si>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</si>
  <si>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</si>
  <si>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</si>
  <si>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</si>
  <si>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</si>
  <si>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</si>
  <si>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</si>
  <si>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</si>
  <si>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</si>
  <si>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</si>
  <si>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</si>
  <si>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</si>
  <si>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</si>
  <si>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</si>
  <si>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</si>
  <si>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</si>
  <si>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</si>
  <si>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</si>
  <si>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</si>
  <si>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</si>
  <si>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</si>
  <si>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</si>
  <si>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</si>
  <si>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</si>
  <si>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</si>
  <si>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</si>
  <si>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</si>
  <si>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</si>
  <si>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</si>
  <si>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</si>
  <si>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</si>
  <si>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</si>
  <si>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</si>
  <si>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</si>
  <si>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</si>
  <si>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</si>
  <si>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</si>
  <si>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</si>
  <si>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</si>
  <si>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</si>
  <si>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</si>
  <si>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</si>
  <si>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</si>
  <si>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</si>
  <si>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</si>
  <si>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</si>
  <si>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</si>
  <si>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</si>
  <si>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</si>
  <si>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</si>
  <si>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</si>
  <si>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</si>
  <si>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</si>
  <si>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</si>
  <si>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</si>
  <si>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</si>
  <si>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</si>
  <si>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</si>
  <si>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</si>
  <si>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</si>
  <si>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</si>
  <si>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</si>
  <si>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</si>
  <si>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</si>
  <si>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</si>
  <si>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</si>
  <si>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</si>
  <si>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</si>
  <si>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</si>
  <si>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</si>
  <si>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</si>
  <si>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</si>
  <si>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</si>
  <si>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</si>
  <si>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</si>
  <si>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</si>
  <si>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</si>
  <si>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</si>
  <si>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</si>
  <si>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</si>
  <si>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</si>
  <si>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</si>
  <si>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</si>
  <si>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</si>
  <si>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</si>
  <si>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</si>
  <si>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</si>
  <si>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</si>
  <si>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</si>
  <si>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</si>
  <si>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</si>
  <si>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</si>
  <si>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</si>
  <si>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</si>
  <si>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</si>
  <si>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</si>
  <si>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</si>
  <si>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</si>
  <si>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</si>
  <si>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</si>
  <si>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</si>
  <si>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</si>
  <si>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</si>
  <si>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</si>
  <si>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</si>
  <si>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</si>
  <si>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</si>
  <si>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</si>
  <si>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</si>
  <si>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</si>
  <si>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</si>
  <si>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</si>
  <si>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</si>
  <si>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</si>
  <si>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</si>
  <si>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</si>
  <si>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</si>
  <si>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</si>
  <si>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</si>
  <si>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</si>
  <si>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</si>
  <si>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</si>
  <si>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</si>
  <si>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</si>
  <si>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</si>
  <si>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</si>
  <si>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</si>
  <si>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</si>
  <si>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</si>
  <si>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</si>
  <si>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</si>
  <si>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</si>
  <si>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</si>
  <si>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</si>
  <si>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</si>
  <si>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</si>
  <si>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</si>
  <si>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</si>
  <si>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</si>
  <si>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</si>
  <si>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</si>
  <si>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</si>
  <si>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</si>
  <si>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</si>
  <si>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</si>
  <si>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</si>
  <si>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</si>
  <si>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</si>
  <si>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</si>
  <si>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</si>
  <si>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</si>
  <si>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</si>
  <si>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</si>
  <si>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</si>
  <si>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</si>
  <si>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</si>
  <si>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</si>
  <si>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</si>
  <si>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</si>
  <si>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</si>
  <si>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</si>
  <si>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</si>
  <si>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</si>
  <si>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</si>
  <si>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</si>
  <si>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</si>
  <si>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</si>
  <si>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</si>
  <si>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</si>
  <si>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</si>
  <si>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</si>
  <si>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</si>
  <si>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</si>
  <si>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</si>
  <si>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</si>
  <si>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</si>
  <si>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</si>
  <si>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</si>
  <si>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</si>
  <si>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</si>
  <si>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</si>
  <si>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</si>
  <si>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</si>
  <si>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</si>
  <si>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</si>
  <si>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</si>
  <si>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</si>
  <si>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</si>
  <si>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</si>
  <si>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</si>
  <si>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</si>
  <si>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</si>
  <si>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</si>
  <si>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</si>
  <si>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</si>
  <si>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</si>
  <si>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</si>
  <si>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</si>
  <si>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</si>
  <si>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</si>
  <si>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</si>
  <si>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</si>
  <si>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</si>
  <si>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</si>
  <si>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</si>
  <si>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</si>
  <si>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</si>
  <si>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</si>
  <si>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</si>
  <si>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</si>
  <si>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</si>
  <si>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</si>
  <si>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</si>
  <si>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</si>
  <si>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</si>
  <si>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</si>
  <si>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</si>
  <si>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</si>
  <si>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</si>
  <si>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</si>
  <si>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</si>
  <si>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</si>
  <si>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</si>
  <si>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</si>
  <si>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</si>
  <si>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</si>
  <si>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</si>
  <si>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</si>
  <si>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</si>
  <si>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</si>
  <si>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</si>
  <si>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</si>
  <si>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</si>
  <si>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</si>
  <si>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</si>
  <si>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</si>
  <si>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</si>
  <si>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</si>
  <si>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</si>
  <si>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</si>
  <si>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</si>
  <si>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</si>
  <si>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</si>
  <si>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</si>
  <si>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</si>
  <si>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</si>
  <si>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</si>
  <si>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</si>
  <si>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</si>
  <si>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</si>
  <si>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</si>
  <si>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</si>
  <si>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</si>
  <si>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</si>
  <si>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</si>
  <si>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</si>
  <si>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</si>
  <si>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</si>
  <si>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</si>
  <si>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</si>
  <si>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</si>
  <si>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</si>
  <si>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</si>
  <si>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</si>
  <si>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</si>
  <si>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</si>
  <si>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</si>
  <si>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</si>
  <si>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</si>
  <si>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</si>
  <si>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</si>
  <si>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</si>
  <si>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</si>
  <si>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</si>
  <si>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</si>
  <si>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</si>
  <si>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</si>
  <si>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</si>
  <si>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</si>
  <si>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</si>
  <si>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</si>
  <si>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</si>
  <si>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</si>
  <si>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</si>
  <si>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</si>
  <si>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</si>
  <si>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</si>
  <si>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</si>
  <si>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</si>
  <si>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</si>
  <si>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</si>
  <si>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</si>
  <si>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</si>
  <si>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</si>
  <si>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</si>
  <si>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</si>
  <si>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</si>
  <si>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</si>
  <si>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</si>
  <si>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</si>
  <si>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</si>
  <si>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</si>
  <si>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</si>
  <si>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</si>
  <si>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</si>
  <si>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</si>
  <si>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</si>
  <si>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</si>
  <si>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</si>
  <si>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</si>
  <si>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</si>
  <si>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</si>
  <si>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</si>
  <si>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</si>
  <si>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</si>
  <si>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</si>
  <si>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</si>
  <si>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</si>
  <si>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</si>
  <si>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</si>
  <si>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</si>
  <si>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</si>
  <si>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</si>
  <si>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</si>
  <si>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</si>
  <si>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</si>
  <si>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</si>
  <si>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</si>
  <si>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</si>
  <si>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</si>
  <si>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</si>
  <si>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</si>
  <si>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</si>
  <si>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</si>
  <si>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</si>
  <si>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</si>
  <si>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</si>
  <si>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</si>
  <si>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</si>
  <si>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</si>
  <si>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</si>
  <si>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</si>
  <si>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</si>
  <si>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</si>
  <si>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</si>
  <si>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</si>
  <si>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</si>
  <si>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</si>
  <si>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</si>
  <si>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</si>
  <si>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</si>
  <si>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</si>
  <si>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</si>
  <si>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</si>
  <si>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</si>
  <si>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</si>
  <si>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</si>
  <si>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</si>
  <si>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</si>
  <si>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</si>
  <si>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</si>
  <si>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</si>
  <si>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</si>
  <si>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</si>
  <si>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</si>
  <si>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</si>
  <si>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</si>
  <si>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</si>
  <si>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</si>
  <si>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</si>
  <si>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</si>
  <si>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</si>
  <si>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</si>
  <si>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</si>
  <si>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</si>
  <si>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</si>
  <si>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</si>
  <si>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</si>
  <si>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</si>
  <si>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</si>
  <si>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</si>
  <si>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</si>
  <si>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</si>
  <si>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</si>
  <si>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</si>
  <si>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</si>
  <si>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</si>
  <si>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</si>
  <si>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</si>
  <si>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</si>
  <si>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</si>
  <si>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</si>
  <si>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</si>
  <si>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</si>
  <si>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</si>
  <si>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</si>
  <si>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</si>
  <si>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</si>
  <si>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</si>
  <si>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</si>
  <si>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</si>
  <si>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</si>
  <si>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</si>
  <si>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</si>
  <si>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</si>
  <si>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</si>
  <si>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</si>
  <si>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</si>
  <si>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</si>
  <si>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</si>
  <si>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</si>
  <si>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</si>
  <si>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</si>
  <si>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</si>
  <si>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</si>
  <si>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</si>
  <si>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</si>
  <si>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</si>
  <si>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</si>
  <si>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</si>
  <si>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</si>
  <si>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</si>
  <si>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</si>
  <si>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</si>
  <si>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</si>
  <si>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</si>
  <si>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</si>
  <si>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</si>
  <si>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</si>
  <si>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</si>
  <si>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</si>
  <si>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</si>
  <si>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</si>
  <si>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</si>
  <si>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</si>
  <si>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</si>
  <si>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</si>
  <si>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</si>
  <si>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</si>
  <si>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</si>
  <si>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</si>
  <si>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</si>
  <si>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</si>
  <si>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</si>
  <si>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</si>
  <si>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</si>
  <si>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</si>
  <si>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</si>
  <si>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</si>
  <si>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</si>
  <si>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</si>
  <si>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</si>
  <si>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</si>
  <si>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</si>
  <si>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</si>
  <si>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</si>
  <si>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</si>
  <si>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</si>
  <si>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</si>
  <si>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</si>
  <si>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</si>
  <si>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</si>
  <si>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</si>
  <si>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</si>
  <si>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</si>
  <si>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</si>
  <si>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</si>
  <si>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</si>
  <si>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</si>
  <si>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</si>
  <si>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</si>
  <si>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</si>
  <si>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</si>
  <si>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</si>
  <si>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</si>
  <si>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</si>
  <si>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</si>
  <si>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</si>
  <si>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</si>
  <si>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</si>
  <si>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</si>
  <si>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</si>
  <si>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</si>
  <si>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</si>
  <si>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</si>
  <si>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</si>
  <si>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</si>
  <si>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</si>
  <si>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</si>
  <si>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</si>
  <si>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</si>
  <si>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</si>
  <si>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</si>
  <si>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</si>
  <si>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</si>
  <si>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</si>
  <si>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</si>
  <si>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</si>
  <si>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</si>
  <si>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</si>
  <si>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</si>
  <si>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</si>
  <si>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</si>
  <si>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</si>
  <si>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</si>
  <si>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</si>
  <si>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</si>
  <si>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</si>
  <si>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</si>
  <si>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</si>
  <si>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</si>
  <si>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</si>
  <si>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</si>
  <si>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</si>
  <si>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</si>
  <si>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</si>
  <si>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</si>
  <si>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</si>
  <si>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</si>
  <si>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</si>
  <si>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</si>
  <si>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</si>
  <si>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</si>
  <si>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</si>
  <si>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</si>
  <si>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</si>
  <si>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</si>
  <si>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</si>
  <si>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</si>
  <si>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</si>
  <si>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</si>
  <si>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</si>
  <si>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</si>
  <si>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</si>
  <si>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</si>
  <si>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</si>
  <si>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</si>
  <si>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</si>
  <si>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</si>
  <si>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</si>
  <si>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</si>
  <si>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</si>
  <si>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</si>
  <si>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</si>
  <si>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</si>
  <si>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</si>
  <si>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</si>
  <si>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</si>
  <si>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</si>
  <si>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</si>
  <si>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</si>
  <si>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</si>
  <si>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</si>
  <si>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</si>
  <si>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</si>
  <si>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</si>
  <si>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</si>
  <si>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</si>
  <si>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</si>
  <si>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</si>
  <si>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</si>
  <si>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</si>
  <si>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</si>
  <si>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</si>
  <si>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</si>
  <si>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</si>
  <si>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</si>
  <si>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</si>
  <si>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</si>
  <si>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</si>
  <si>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</si>
  <si>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</si>
  <si>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</si>
  <si>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</si>
  <si>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</si>
  <si>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</si>
  <si>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</si>
  <si>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</si>
  <si>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</si>
  <si>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</si>
  <si>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</si>
  <si>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</si>
  <si>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</si>
  <si>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</si>
  <si>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</si>
  <si>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</si>
  <si>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</si>
  <si>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</si>
  <si>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</si>
  <si>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</si>
  <si>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</si>
  <si>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</si>
  <si>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</si>
  <si>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</si>
  <si>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</si>
  <si>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</si>
  <si>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</si>
  <si>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</si>
  <si>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</si>
  <si>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</si>
  <si>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</si>
  <si>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</si>
  <si>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</si>
  <si>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</si>
  <si>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</si>
  <si>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</si>
  <si>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</si>
  <si>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</si>
  <si>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</si>
  <si>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</si>
  <si>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</si>
  <si>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</si>
  <si>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</si>
  <si>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</si>
  <si>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</si>
  <si>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</si>
  <si>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</si>
  <si>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</si>
  <si>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</si>
  <si>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</si>
  <si>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</si>
  <si>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</si>
  <si>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</si>
  <si>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</si>
  <si>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</si>
  <si>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</si>
  <si>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</si>
  <si>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</si>
  <si>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</si>
  <si>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</si>
  <si>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</si>
  <si>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</si>
  <si>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</si>
  <si>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</si>
  <si>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</si>
  <si>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</si>
  <si>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</si>
  <si>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</si>
  <si>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</si>
  <si>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</si>
  <si>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</si>
  <si>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</si>
  <si>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</si>
  <si>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</si>
  <si>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</si>
  <si>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</si>
  <si>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</si>
  <si>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</si>
  <si>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</si>
  <si>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</si>
  <si>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</si>
  <si>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</si>
  <si>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</si>
  <si>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</si>
  <si>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</si>
  <si>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</si>
  <si>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</si>
  <si>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</si>
  <si>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</si>
  <si>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</si>
  <si>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</si>
  <si>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</si>
  <si>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</si>
  <si>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</si>
  <si>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</si>
  <si>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</si>
  <si>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</si>
  <si>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</si>
  <si>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</si>
  <si>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</si>
  <si>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</si>
  <si>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</si>
  <si>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</si>
  <si>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</si>
  <si>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</si>
  <si>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</si>
  <si>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</si>
  <si>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</si>
  <si>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</si>
  <si>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</si>
  <si>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</si>
  <si>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</si>
  <si>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</si>
  <si>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</si>
  <si>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</si>
  <si>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</si>
  <si>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</si>
  <si>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</si>
  <si>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</si>
  <si>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</si>
  <si>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</si>
  <si>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</si>
  <si>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</si>
  <si>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</si>
  <si>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</si>
  <si>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</si>
  <si>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</si>
  <si>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</si>
  <si>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</si>
  <si>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</si>
  <si>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</si>
  <si>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</si>
  <si>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</si>
  <si>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</si>
  <si>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</si>
  <si>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</si>
  <si>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</si>
  <si>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</si>
  <si>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</si>
  <si>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</si>
  <si>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</si>
  <si>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</si>
  <si>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</si>
  <si>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</si>
  <si>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</si>
  <si>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</si>
  <si>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</si>
  <si>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</si>
  <si>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</si>
  <si>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</si>
  <si>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</si>
  <si>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</si>
  <si>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</si>
  <si>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</si>
  <si>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</si>
  <si>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</si>
  <si>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</si>
  <si>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</si>
  <si>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</si>
  <si>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</si>
  <si>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</si>
  <si>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</si>
  <si>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</si>
  <si>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</si>
  <si>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</si>
  <si>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</si>
  <si>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</si>
  <si>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</si>
  <si>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</si>
  <si>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</si>
  <si>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</si>
  <si>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</si>
  <si>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</si>
  <si>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</si>
  <si>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</si>
  <si>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</si>
  <si>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</si>
  <si>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</si>
  <si>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</si>
  <si>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</si>
  <si>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</si>
  <si>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</si>
  <si>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</si>
  <si>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</si>
  <si>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</si>
  <si>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</si>
  <si>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</si>
  <si>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</si>
  <si>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</si>
  <si>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</si>
  <si>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</si>
  <si>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</si>
  <si>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</si>
  <si>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</si>
  <si>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</si>
  <si>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</si>
  <si>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</si>
  <si>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</si>
  <si>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</si>
  <si>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</si>
  <si>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</si>
  <si>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</si>
  <si>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</si>
  <si>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</si>
  <si>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</si>
  <si>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</si>
  <si>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</si>
  <si>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</si>
  <si>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</si>
  <si>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</si>
  <si>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</si>
  <si>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</si>
  <si>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</si>
  <si>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</si>
  <si>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</si>
  <si>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</si>
  <si>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</si>
  <si>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</si>
  <si>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</si>
  <si>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</si>
  <si>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</si>
  <si>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</si>
  <si>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</si>
  <si>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</si>
  <si>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</si>
  <si>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</si>
  <si>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</si>
  <si>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</si>
  <si>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</si>
  <si>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</si>
  <si>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</si>
  <si>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</si>
  <si>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</si>
  <si>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</si>
  <si>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</si>
  <si>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</si>
  <si>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</si>
  <si>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</si>
  <si>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</si>
  <si>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</si>
  <si>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</si>
  <si>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</si>
  <si>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</si>
  <si>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</si>
  <si>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</si>
  <si>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</si>
  <si>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</si>
  <si>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</si>
  <si>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</si>
  <si>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</si>
  <si>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</si>
  <si>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</si>
  <si>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</si>
  <si>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</si>
  <si>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</si>
  <si>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</si>
  <si>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</si>
  <si>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</si>
  <si>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</si>
  <si>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</si>
  <si>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</si>
  <si>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</si>
  <si>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</si>
  <si>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</si>
  <si>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</si>
  <si>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</si>
  <si>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</si>
  <si>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</si>
  <si>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</si>
  <si>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</si>
  <si>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</si>
  <si>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</si>
  <si>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</si>
  <si>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</si>
  <si>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</si>
  <si>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</si>
  <si>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</si>
  <si>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</si>
  <si>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</si>
  <si>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</si>
  <si>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</si>
  <si>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</si>
  <si>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</si>
  <si>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</si>
  <si>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</si>
  <si>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</si>
  <si>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</si>
  <si>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</si>
  <si>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</si>
  <si>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</si>
  <si>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</si>
  <si>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</si>
  <si>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</si>
  <si>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</si>
  <si>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</si>
  <si>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</si>
  <si>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</si>
  <si>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</si>
  <si>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</si>
  <si>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</si>
  <si>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</si>
  <si>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</si>
  <si>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</si>
  <si>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</si>
  <si>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</si>
  <si>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</si>
  <si>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</si>
  <si>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</si>
  <si>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</si>
  <si>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</si>
  <si>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</si>
  <si>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</si>
  <si>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</si>
  <si>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</si>
  <si>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</si>
  <si>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</si>
  <si>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</si>
  <si>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</si>
  <si>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</si>
  <si>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</si>
  <si>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</si>
  <si>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</si>
  <si>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</si>
  <si>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</si>
  <si>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</si>
  <si>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</si>
  <si>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</si>
  <si>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</si>
  <si>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</si>
  <si>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</si>
  <si>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</si>
  <si>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</si>
  <si>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</si>
  <si>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</si>
  <si>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</si>
  <si>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</si>
  <si>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</si>
  <si>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</si>
  <si>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</si>
  <si>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</si>
  <si>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</si>
  <si>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</si>
  <si>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</si>
  <si>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</si>
  <si>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</si>
  <si>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</si>
  <si>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</si>
  <si>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</si>
  <si>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</si>
  <si>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</si>
  <si>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</si>
  <si>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</si>
  <si>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</si>
  <si>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</si>
  <si>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</si>
  <si>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</si>
  <si>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</si>
  <si>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</si>
  <si>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</si>
  <si>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</si>
  <si>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</si>
  <si>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</si>
  <si>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</si>
  <si>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</si>
  <si>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</si>
  <si>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</si>
  <si>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</si>
  <si>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</si>
  <si>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</si>
  <si>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</si>
  <si>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</si>
  <si>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</si>
  <si>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</si>
  <si>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</si>
  <si>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</si>
  <si>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</si>
  <si>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</si>
  <si>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</si>
  <si>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</si>
  <si>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</si>
  <si>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</si>
  <si>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</si>
  <si>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</si>
  <si>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</si>
  <si>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</si>
  <si>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</si>
  <si>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</si>
  <si>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</si>
  <si>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</si>
  <si>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</si>
  <si>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</si>
  <si>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</si>
  <si>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</si>
  <si>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</si>
  <si>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</si>
  <si>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</si>
  <si>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</si>
  <si>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</si>
  <si>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</si>
  <si>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</si>
  <si>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</si>
  <si>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</si>
  <si>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</si>
  <si>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</si>
  <si>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</si>
  <si>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</si>
  <si>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</si>
  <si>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</si>
  <si>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</si>
  <si>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</si>
  <si>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</si>
  <si>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</si>
  <si>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</si>
  <si>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</si>
  <si>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</si>
  <si>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</si>
  <si>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</si>
  <si>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</si>
  <si>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</si>
  <si>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</si>
  <si>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</si>
  <si>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</si>
  <si>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</si>
  <si>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</si>
  <si>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</si>
  <si>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</si>
  <si>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</si>
  <si>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</si>
  <si>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</si>
  <si>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</si>
  <si>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</si>
  <si>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</si>
  <si>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</si>
  <si>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</si>
  <si>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</si>
  <si>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</si>
  <si>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</si>
  <si>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</si>
  <si>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</si>
  <si>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</si>
  <si>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</si>
  <si>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</si>
  <si>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</si>
  <si>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</si>
  <si>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</si>
  <si>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</si>
  <si>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</si>
  <si>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</si>
  <si>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</si>
  <si>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</si>
  <si>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</si>
  <si>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</si>
  <si>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</si>
  <si>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</si>
  <si>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</si>
  <si>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</si>
  <si>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</si>
  <si>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</si>
  <si>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</si>
  <si>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</si>
  <si>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</si>
  <si>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</si>
  <si>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</si>
  <si>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</si>
  <si>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</si>
  <si>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</si>
  <si>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</si>
  <si>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</si>
  <si>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</si>
  <si>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</si>
  <si>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</si>
  <si>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</si>
  <si>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</si>
  <si>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</si>
  <si>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</si>
  <si>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</si>
  <si>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</si>
  <si>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</si>
  <si>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</si>
  <si>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</si>
  <si>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</si>
  <si>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</si>
  <si>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</si>
  <si>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</si>
  <si>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</si>
  <si>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</si>
  <si>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</si>
  <si>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</si>
  <si>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</si>
  <si>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</si>
  <si>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</si>
  <si>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</si>
  <si>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</si>
  <si>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</si>
  <si>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</si>
  <si>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</si>
  <si>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</si>
  <si>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</si>
  <si>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</si>
  <si>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</si>
  <si>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</si>
  <si>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</si>
  <si>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</si>
  <si>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</si>
  <si>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</si>
  <si>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</si>
  <si>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</si>
  <si>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</si>
  <si>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</si>
  <si>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</si>
  <si>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</si>
  <si>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</si>
  <si>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</si>
  <si>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</si>
  <si>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</si>
  <si>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</si>
  <si>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</si>
  <si>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</si>
  <si>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</si>
  <si>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</si>
  <si>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</si>
  <si>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</si>
  <si>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</si>
  <si>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</si>
  <si>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</si>
  <si>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</si>
  <si>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</si>
  <si>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</si>
  <si>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</si>
  <si>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</si>
  <si>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</si>
  <si>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</si>
  <si>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</si>
  <si>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</si>
  <si>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</si>
  <si>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</si>
  <si>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</si>
  <si>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</si>
  <si>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</si>
  <si>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</si>
  <si>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</si>
  <si>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</si>
  <si>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</si>
  <si>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</si>
  <si>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</si>
  <si>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</si>
  <si>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</si>
  <si>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</si>
  <si>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</si>
  <si>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</si>
  <si>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</si>
  <si>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</si>
  <si>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</si>
  <si>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</si>
  <si>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</si>
  <si>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</si>
  <si>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</si>
  <si>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</si>
  <si>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</si>
  <si>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</si>
  <si>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</si>
  <si>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</si>
  <si>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</si>
  <si>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</si>
  <si>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</si>
  <si>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</si>
  <si>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</si>
  <si>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</si>
  <si>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</si>
  <si>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</si>
  <si>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</si>
  <si>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</si>
  <si>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</si>
  <si>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</si>
  <si>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</si>
  <si>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</si>
  <si>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</si>
  <si>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</si>
  <si>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</si>
  <si>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</si>
  <si>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</si>
  <si>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</si>
  <si>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</si>
  <si>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</si>
  <si>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</si>
  <si>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</si>
  <si>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</si>
  <si>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</si>
  <si>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</si>
  <si>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</si>
  <si>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</si>
  <si>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</si>
  <si>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</si>
  <si>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</si>
  <si>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</si>
  <si>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</si>
  <si>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</si>
  <si>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</si>
  <si>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</si>
  <si>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</si>
  <si>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</si>
  <si>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</si>
  <si>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</si>
  <si>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</si>
  <si>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</si>
  <si>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</si>
  <si>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</si>
  <si>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</si>
  <si>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</si>
  <si>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</si>
  <si>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</si>
  <si>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</si>
  <si>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</si>
  <si>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</si>
  <si>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</si>
  <si>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</si>
  <si>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</si>
  <si>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</si>
  <si>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</si>
  <si>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</si>
  <si>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</si>
  <si>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</si>
  <si>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</si>
  <si>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</si>
  <si>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</si>
  <si>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</si>
  <si>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</si>
  <si>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</si>
  <si>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</si>
  <si>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</si>
  <si>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</si>
  <si>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</si>
  <si>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</si>
  <si>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</si>
  <si>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</si>
  <si>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</si>
  <si>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</si>
  <si>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</si>
  <si>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</si>
  <si>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</si>
  <si>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</si>
  <si>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</si>
  <si>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</si>
  <si>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</si>
  <si>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</si>
  <si>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</si>
  <si>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</si>
  <si>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</si>
  <si>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</si>
  <si>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</si>
  <si>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</si>
  <si>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</si>
  <si>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</si>
  <si>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</si>
  <si>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</si>
  <si>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</si>
  <si>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</si>
  <si>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</si>
  <si>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</si>
  <si>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</si>
  <si>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</si>
  <si>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</si>
  <si>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</si>
  <si>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</si>
  <si>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</si>
  <si>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</si>
  <si>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</si>
  <si>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</si>
  <si>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</si>
  <si>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</si>
  <si>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</si>
  <si>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</si>
  <si>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</si>
  <si>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</si>
  <si>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</si>
  <si>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</si>
  <si>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</si>
  <si>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</si>
  <si>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</si>
  <si>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</si>
  <si>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</si>
  <si>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</si>
  <si>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</si>
  <si>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</si>
  <si>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</si>
  <si>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</si>
  <si>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</si>
  <si>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</si>
  <si>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</si>
  <si>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</si>
  <si>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</si>
  <si>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</si>
  <si>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</si>
  <si>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</si>
  <si>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</si>
  <si>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</si>
  <si>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</si>
  <si>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</si>
  <si>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</si>
  <si>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</si>
  <si>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</si>
  <si>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</si>
  <si>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</si>
  <si>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</si>
  <si>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</si>
  <si>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</si>
  <si>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</si>
  <si>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</si>
  <si>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</si>
  <si>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</si>
  <si>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</si>
  <si>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</si>
  <si>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</si>
  <si>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</si>
  <si>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</si>
  <si>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</si>
  <si>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</si>
  <si>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</si>
  <si>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</si>
  <si>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</si>
  <si>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</si>
  <si>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</si>
  <si>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</si>
  <si>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</si>
  <si>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</si>
  <si>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</si>
  <si>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</si>
  <si>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</si>
  <si>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</si>
  <si>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</si>
  <si>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</si>
  <si>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</si>
  <si>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</si>
  <si>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</si>
  <si>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</si>
  <si>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</si>
  <si>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</si>
  <si>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</si>
  <si>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</si>
  <si>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</si>
  <si>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</si>
  <si>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</si>
  <si>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</si>
  <si>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</si>
  <si>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</si>
  <si>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</si>
  <si>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</si>
  <si>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</si>
  <si>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</si>
  <si>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</si>
  <si>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</si>
  <si>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</si>
  <si>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</si>
  <si>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</si>
  <si>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</si>
  <si>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</si>
  <si>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</si>
  <si>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</si>
  <si>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</si>
  <si>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</si>
  <si>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</si>
  <si>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</si>
  <si>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</si>
  <si>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</si>
  <si>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</si>
  <si>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</si>
  <si>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</si>
  <si>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</si>
  <si>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</si>
  <si>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</si>
  <si>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</si>
  <si>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</si>
  <si>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</si>
  <si>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</si>
  <si>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</si>
  <si>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</si>
  <si>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</si>
  <si>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</si>
  <si>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</si>
  <si>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</si>
  <si>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</si>
  <si>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</si>
  <si>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</si>
  <si>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</si>
  <si>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</si>
  <si>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</si>
  <si>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</si>
  <si>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</si>
  <si>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</si>
  <si>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</si>
  <si>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</si>
  <si>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</si>
  <si>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</si>
  <si>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</si>
  <si>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</si>
  <si>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</si>
  <si>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</si>
  <si>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</si>
  <si>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</si>
  <si>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</si>
  <si>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</si>
  <si>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</si>
  <si>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</si>
  <si>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</si>
  <si>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</si>
  <si>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</si>
  <si>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</si>
  <si>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</si>
  <si>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</si>
  <si>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</si>
  <si>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</si>
  <si>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</si>
  <si>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</si>
  <si>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</si>
  <si>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</si>
  <si>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</si>
  <si>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</si>
  <si>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</si>
  <si>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</si>
  <si>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</si>
  <si>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</si>
  <si>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</si>
  <si>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</si>
  <si>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</si>
  <si>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</si>
  <si>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</si>
  <si>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</si>
  <si>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</si>
  <si>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</si>
  <si>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</si>
  <si>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</si>
  <si>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</si>
  <si>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</si>
  <si>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</si>
  <si>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</si>
  <si>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</si>
  <si>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</si>
  <si>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</si>
  <si>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</si>
  <si>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</si>
  <si>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</si>
  <si>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</si>
  <si>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</si>
  <si>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</si>
  <si>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</si>
  <si>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</si>
  <si>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</si>
  <si>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</si>
  <si>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</si>
  <si>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</si>
  <si>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</si>
  <si>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</si>
  <si>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</si>
  <si>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</si>
  <si>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</si>
  <si>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</si>
  <si>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</si>
  <si>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</si>
  <si>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</si>
  <si>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</si>
  <si>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</si>
  <si>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</si>
  <si>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</si>
  <si>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</si>
  <si>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</si>
  <si>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</si>
  <si>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</si>
  <si>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</si>
  <si>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</si>
  <si>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</si>
  <si>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</si>
  <si>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</si>
  <si>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</si>
  <si>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</si>
  <si>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</si>
  <si>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</si>
  <si>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</si>
  <si>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</si>
  <si>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</si>
  <si>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</si>
  <si>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</si>
  <si>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</si>
  <si>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</si>
  <si>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</si>
  <si>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</si>
  <si>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</si>
  <si>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</si>
  <si>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</si>
  <si>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</si>
  <si>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</si>
  <si>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</si>
  <si>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</si>
  <si>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</si>
  <si>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</si>
  <si>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</si>
  <si>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</si>
  <si>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</si>
  <si>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</si>
  <si>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</si>
  <si>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</si>
  <si>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</si>
  <si>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</si>
  <si>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</si>
  <si>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</si>
  <si>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</si>
  <si>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</si>
  <si>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</si>
  <si>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</si>
  <si>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</si>
  <si>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</si>
  <si>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</si>
  <si>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</si>
  <si>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</si>
  <si>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</si>
  <si>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</si>
  <si>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</si>
  <si>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</si>
  <si>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</si>
  <si>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</si>
  <si>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</si>
  <si>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</si>
  <si>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</si>
  <si>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</si>
  <si>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</si>
  <si>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</si>
  <si>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</si>
  <si>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</si>
  <si>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</si>
  <si>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</si>
  <si>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</si>
  <si>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</si>
  <si>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</si>
  <si>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</si>
  <si>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</si>
  <si>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</si>
  <si>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</si>
  <si>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</si>
  <si>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</si>
  <si>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</si>
  <si>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</si>
  <si>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</si>
  <si>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</si>
  <si>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</si>
  <si>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</si>
  <si>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</si>
  <si>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</si>
  <si>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</si>
  <si>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</si>
  <si>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</si>
  <si>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</si>
  <si>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</si>
  <si>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</si>
  <si>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</si>
  <si>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</si>
  <si>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</si>
  <si>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</si>
  <si>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</si>
  <si>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</si>
  <si>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</si>
  <si>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</si>
  <si>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</si>
  <si>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</si>
  <si>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</si>
  <si>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</si>
  <si>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</si>
  <si>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</si>
  <si>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</si>
  <si>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</si>
  <si>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</si>
  <si>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</si>
  <si>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</si>
  <si>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</si>
  <si>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</si>
  <si>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</si>
  <si>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</si>
  <si>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</si>
  <si>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</si>
  <si>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</si>
  <si>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</si>
  <si>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</si>
  <si>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</si>
  <si>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</si>
  <si>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</si>
  <si>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</si>
  <si>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</si>
  <si>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</si>
  <si>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</si>
  <si>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</si>
  <si>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</si>
  <si>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</si>
  <si>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</si>
  <si>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</si>
  <si>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</si>
  <si>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</si>
  <si>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</si>
  <si>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</si>
  <si>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</si>
  <si>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</si>
  <si>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</si>
  <si>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</si>
  <si>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</si>
  <si>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</si>
  <si>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</si>
  <si>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</si>
  <si>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</si>
  <si>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</si>
  <si>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</si>
  <si>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</si>
  <si>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</si>
  <si>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</si>
  <si>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</si>
  <si>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</si>
  <si>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</si>
  <si>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</si>
  <si>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</si>
  <si>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</si>
  <si>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</si>
  <si>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</si>
  <si>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</si>
  <si>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</si>
  <si>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</si>
  <si>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</si>
  <si>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</si>
  <si>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</si>
  <si>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</si>
  <si>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</si>
  <si>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</si>
  <si>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</si>
  <si>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</si>
  <si>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</si>
  <si>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</si>
  <si>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</si>
  <si>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</si>
  <si>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</si>
  <si>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</si>
  <si>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</si>
  <si>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</si>
  <si>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</si>
  <si>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</si>
  <si>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</si>
  <si>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</si>
  <si>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</si>
  <si>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</si>
  <si>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</si>
  <si>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</si>
  <si>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</si>
  <si>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</si>
  <si>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</si>
  <si>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</si>
  <si>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</si>
  <si>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</si>
  <si>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</si>
  <si>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</si>
  <si>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</si>
  <si>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</si>
  <si>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</si>
  <si>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</si>
  <si>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</si>
  <si>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</si>
  <si>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</si>
  <si>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</si>
  <si>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</si>
  <si>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</si>
  <si>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</si>
  <si>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</si>
  <si>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</si>
  <si>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</si>
  <si>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</si>
  <si>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</si>
  <si>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</si>
  <si>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</si>
  <si>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</si>
  <si>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</si>
  <si>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</si>
  <si>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</si>
  <si>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</si>
  <si>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</si>
  <si>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</si>
  <si>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</si>
  <si>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</si>
  <si>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</si>
  <si>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</si>
  <si>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</si>
  <si>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</si>
  <si>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</si>
  <si>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</si>
  <si>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</si>
  <si>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</si>
  <si>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</si>
  <si>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</si>
  <si>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</si>
  <si>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</si>
  <si>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</si>
  <si>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</si>
  <si>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</si>
  <si>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</si>
  <si>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</si>
  <si>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</si>
  <si>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</si>
  <si>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</si>
  <si>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</si>
  <si>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</si>
  <si>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</si>
  <si>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</si>
  <si>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</si>
  <si>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</si>
  <si>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</si>
  <si>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</si>
  <si>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</si>
  <si>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</si>
  <si>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</si>
  <si>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</si>
  <si>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</si>
  <si>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</si>
  <si>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</si>
  <si>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</si>
  <si>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</si>
  <si>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</si>
  <si>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</si>
  <si>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</si>
  <si>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</si>
  <si>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</si>
  <si>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</si>
  <si>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</si>
  <si>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</si>
  <si>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</si>
  <si>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</si>
  <si>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</si>
  <si>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</si>
  <si>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</si>
  <si>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</si>
  <si>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</si>
  <si>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</si>
  <si>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</si>
  <si>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</si>
  <si>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</si>
  <si>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</si>
  <si>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</si>
  <si>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</si>
  <si>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</si>
  <si>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</si>
  <si>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</si>
  <si>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</si>
  <si>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</si>
  <si>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</si>
  <si>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</si>
  <si>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</si>
  <si>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</si>
  <si>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</si>
  <si>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</si>
  <si>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</si>
  <si>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</si>
  <si>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</si>
  <si>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</si>
  <si>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</si>
  <si>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</si>
  <si>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</si>
  <si>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</si>
  <si>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</si>
  <si>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</si>
  <si>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</si>
  <si>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</si>
  <si>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</si>
  <si>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</si>
  <si>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</si>
  <si>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</si>
  <si>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</si>
  <si>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</si>
  <si>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</si>
  <si>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</si>
  <si>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</si>
  <si>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</si>
  <si>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</si>
  <si>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</si>
  <si>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</si>
  <si>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</si>
  <si>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</si>
  <si>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</si>
  <si>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</si>
  <si>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</si>
  <si>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</si>
  <si>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</si>
  <si>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</si>
  <si>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</si>
  <si>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</si>
  <si>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</si>
  <si>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</si>
  <si>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</si>
  <si>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</si>
  <si>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</si>
  <si>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</si>
  <si>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</si>
  <si>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</si>
  <si>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</si>
  <si>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</si>
  <si>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</si>
  <si>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</si>
  <si>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</si>
  <si>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</si>
  <si>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</si>
  <si>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</si>
  <si>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</si>
  <si>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</si>
  <si>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</si>
  <si>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</si>
  <si>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</si>
  <si>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</si>
  <si>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</si>
  <si>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</si>
  <si>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</si>
  <si>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</si>
  <si>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</si>
  <si>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</si>
  <si>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</si>
  <si>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</si>
  <si>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</si>
  <si>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</si>
  <si>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</si>
  <si>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</si>
  <si>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</si>
  <si>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</si>
  <si>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</si>
  <si>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</si>
  <si>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</si>
  <si>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</si>
  <si>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</si>
  <si>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</si>
  <si>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</si>
  <si>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</si>
  <si>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</si>
  <si>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</si>
  <si>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</si>
  <si>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</si>
  <si>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</si>
  <si>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</si>
  <si>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</si>
  <si>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</si>
  <si>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</si>
  <si>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</si>
  <si>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</si>
  <si>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</si>
  <si>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</si>
  <si>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</si>
  <si>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</si>
  <si>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</si>
  <si>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</si>
  <si>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</si>
  <si>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</si>
  <si>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</si>
  <si>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</si>
  <si>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</si>
  <si>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</si>
  <si>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</si>
  <si>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</si>
  <si>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</si>
  <si>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</si>
  <si>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</si>
  <si>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</si>
  <si>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</si>
  <si>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</si>
  <si>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</si>
  <si>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</si>
  <si>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</si>
  <si>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</si>
  <si>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</si>
  <si>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</si>
  <si>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</si>
  <si>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</si>
  <si>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</si>
  <si>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</si>
  <si>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</si>
  <si>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</si>
  <si>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</si>
  <si>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</si>
  <si>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</si>
  <si>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</si>
  <si>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</si>
  <si>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</si>
  <si>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</si>
  <si>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</si>
  <si>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</si>
  <si>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</si>
  <si>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</si>
  <si>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</si>
  <si>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</si>
  <si>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</si>
  <si>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</si>
  <si>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</si>
  <si>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</si>
  <si>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</si>
  <si>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</si>
  <si>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</si>
  <si>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</si>
  <si>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</si>
  <si>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</si>
  <si>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</si>
  <si>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</si>
  <si>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</si>
  <si>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</si>
  <si>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</si>
  <si>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</si>
  <si>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</si>
  <si>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</si>
  <si>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</si>
  <si>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</si>
  <si>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</si>
  <si>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</si>
  <si>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</si>
  <si>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</si>
  <si>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</si>
  <si>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</si>
  <si>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</si>
  <si>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</si>
  <si>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</si>
  <si>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</si>
  <si>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</si>
  <si>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</si>
  <si>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</si>
  <si>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</si>
  <si>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</si>
  <si>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</si>
  <si>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</si>
  <si>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</si>
  <si>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</si>
  <si>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</si>
  <si>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</si>
  <si>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</si>
  <si>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</si>
  <si>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</si>
  <si>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</si>
  <si>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</si>
  <si>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</si>
  <si>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</si>
  <si>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</si>
  <si>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</si>
  <si>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</si>
  <si>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</si>
  <si>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</si>
  <si>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</si>
  <si>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</si>
  <si>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</si>
  <si>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</si>
  <si>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</si>
  <si>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</si>
  <si>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</si>
  <si>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</si>
  <si>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</si>
  <si>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</si>
  <si>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</si>
  <si>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</si>
  <si>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</si>
  <si>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</si>
  <si>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</si>
  <si>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</si>
  <si>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</si>
  <si>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</si>
  <si>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</si>
  <si>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</si>
  <si>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</si>
  <si>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</si>
  <si>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</si>
  <si>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</si>
  <si>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</si>
  <si>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</si>
  <si>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</si>
  <si>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</si>
  <si>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</si>
  <si>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</si>
  <si>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</si>
  <si>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</si>
  <si>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</si>
  <si>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</si>
  <si>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</si>
  <si>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</si>
  <si>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</si>
  <si>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</si>
  <si>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</si>
  <si>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</si>
  <si>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</si>
  <si>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</si>
  <si>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</si>
  <si>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</si>
  <si>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</si>
  <si>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</si>
  <si>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</si>
  <si>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</si>
  <si>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</si>
  <si>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</si>
  <si>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</si>
  <si>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</si>
  <si>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</si>
  <si>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</si>
  <si>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</si>
  <si>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</si>
  <si>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</si>
  <si>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</si>
  <si>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</si>
  <si>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</si>
  <si>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</si>
  <si>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</si>
  <si>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</si>
  <si>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</si>
  <si>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</si>
  <si>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</si>
  <si>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</si>
  <si>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</si>
  <si>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</si>
  <si>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</si>
  <si>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</si>
  <si>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</si>
  <si>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</si>
  <si>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</si>
  <si>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</si>
  <si>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</si>
  <si>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</si>
  <si>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</si>
  <si>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</si>
  <si>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</si>
  <si>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</si>
  <si>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</si>
  <si>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</si>
  <si>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</si>
  <si>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</si>
  <si>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</si>
  <si>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</si>
  <si>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</si>
  <si>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</si>
  <si>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</si>
  <si>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</si>
  <si>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</si>
  <si>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</si>
  <si>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</si>
  <si>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</si>
  <si>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</si>
  <si>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</si>
  <si>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</si>
  <si>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</si>
  <si>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</si>
  <si>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</si>
  <si>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</si>
  <si>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</si>
  <si>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</si>
  <si>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</si>
  <si>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</si>
  <si>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</si>
  <si>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</si>
  <si>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</si>
  <si>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</si>
  <si>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</si>
  <si>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</si>
  <si>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</si>
  <si>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</si>
  <si>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</si>
  <si>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</si>
  <si>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</si>
  <si>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</si>
  <si>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</si>
  <si>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</si>
  <si>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</si>
  <si>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</si>
  <si>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</si>
  <si>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</si>
  <si>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</si>
  <si>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</si>
  <si>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</si>
  <si>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</si>
  <si>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</si>
  <si>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</si>
  <si>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</si>
  <si>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</si>
  <si>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</si>
  <si>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</si>
  <si>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</si>
  <si>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</si>
  <si>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</si>
  <si>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</si>
  <si>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</si>
  <si>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</si>
  <si>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</si>
  <si>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</si>
  <si>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</si>
  <si>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</si>
  <si>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</si>
  <si>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</si>
  <si>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</si>
  <si>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</si>
  <si>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</si>
  <si>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</si>
  <si>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</si>
  <si>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</si>
  <si>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</si>
  <si>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</si>
  <si>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</si>
  <si>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</si>
  <si>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</si>
  <si>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</si>
  <si>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</si>
  <si>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</si>
  <si>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</si>
  <si>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</si>
  <si>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</si>
  <si>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</si>
  <si>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</si>
  <si>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</si>
  <si>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</si>
  <si>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</si>
  <si>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</si>
  <si>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</si>
  <si>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</si>
  <si>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</si>
  <si>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</si>
  <si>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</si>
  <si>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</si>
  <si>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</si>
  <si>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</si>
  <si>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</si>
  <si>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</si>
  <si>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</si>
  <si>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</si>
  <si>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</si>
  <si>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</si>
  <si>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</si>
  <si>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</si>
  <si>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</si>
  <si>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</si>
  <si>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</si>
  <si>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</si>
  <si>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</si>
  <si>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</si>
  <si>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</si>
  <si>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</si>
  <si>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</si>
  <si>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</si>
  <si>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</si>
  <si>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</si>
  <si>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</si>
  <si>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</si>
  <si>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</si>
  <si>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</si>
  <si>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</si>
  <si>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</si>
  <si>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</si>
  <si>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</si>
  <si>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</si>
  <si>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</si>
  <si>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</si>
  <si>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</si>
  <si>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</si>
  <si>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</si>
  <si>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</si>
  <si>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</si>
  <si>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</si>
  <si>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</si>
  <si>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</si>
  <si>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</si>
  <si>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</si>
  <si>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</si>
  <si>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</si>
  <si>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</si>
  <si>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</si>
  <si>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</si>
  <si>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</si>
  <si>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</si>
  <si>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</si>
  <si>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</si>
  <si>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</si>
  <si>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</si>
  <si>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</si>
  <si>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</si>
  <si>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</si>
  <si>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</si>
  <si>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</si>
  <si>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</si>
  <si>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</si>
  <si>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</si>
  <si>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</si>
  <si>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</si>
  <si>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</si>
  <si>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</si>
  <si>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</si>
  <si>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</si>
  <si>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</si>
  <si>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</si>
  <si>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</si>
  <si>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</si>
  <si>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</si>
  <si>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</si>
  <si>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</si>
  <si>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</si>
  <si>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</si>
  <si>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</si>
  <si>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</si>
  <si>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</si>
  <si>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</si>
  <si>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</si>
  <si>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</si>
  <si>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</si>
  <si>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</si>
  <si>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</si>
  <si>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</si>
  <si>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</si>
  <si>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</si>
  <si>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</si>
  <si>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</si>
  <si>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</si>
  <si>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</si>
  <si>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</si>
  <si>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</si>
  <si>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</si>
  <si>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</si>
  <si>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</si>
  <si>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</si>
  <si>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</si>
  <si>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</si>
  <si>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</si>
  <si>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</si>
  <si>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</si>
  <si>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</si>
  <si>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</si>
  <si>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</si>
  <si>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</si>
  <si>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</si>
  <si>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</si>
  <si>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</si>
  <si>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</si>
  <si>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</si>
  <si>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</si>
  <si>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</si>
  <si>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</si>
  <si>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</si>
  <si>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</si>
  <si>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</si>
  <si>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</si>
  <si>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</si>
  <si>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</si>
  <si>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</si>
  <si>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</si>
  <si>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</si>
  <si>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</si>
  <si>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</si>
  <si>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</si>
  <si>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</si>
  <si>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</si>
  <si>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</si>
  <si>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</si>
  <si>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</si>
  <si>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</si>
  <si>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</si>
  <si>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</si>
  <si>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</si>
  <si>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</si>
  <si>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</si>
  <si>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</si>
  <si>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</si>
  <si>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</si>
  <si>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</si>
  <si>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</si>
  <si>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</si>
  <si>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</si>
  <si>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</si>
  <si>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</si>
  <si>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</si>
  <si>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</si>
  <si>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</si>
  <si>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</si>
  <si>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</si>
  <si>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</si>
  <si>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</si>
  <si>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</si>
  <si>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</si>
  <si>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</si>
  <si>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</si>
  <si>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</si>
  <si>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</si>
  <si>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</si>
  <si>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</si>
  <si>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</si>
  <si>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</si>
  <si>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</si>
  <si>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</si>
  <si>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</si>
  <si>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</si>
  <si>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</si>
  <si>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</si>
  <si>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</si>
  <si>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</si>
  <si>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</si>
  <si>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</si>
  <si>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</si>
  <si>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</si>
  <si>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</si>
  <si>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</si>
  <si>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</si>
  <si>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</si>
  <si>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</si>
  <si>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</si>
  <si>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</si>
  <si>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</si>
  <si>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</si>
  <si>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</si>
  <si>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</si>
  <si>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</si>
  <si>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</si>
  <si>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</si>
  <si>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</si>
  <si>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</si>
  <si>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</si>
  <si>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</si>
  <si>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</si>
  <si>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</si>
  <si>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</si>
  <si>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</si>
  <si>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</si>
  <si>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</si>
  <si>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</si>
  <si>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</si>
  <si>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</si>
  <si>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</si>
  <si>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</si>
  <si>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</si>
  <si>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</si>
  <si>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</si>
  <si>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</si>
  <si>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</si>
  <si>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</si>
  <si>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</si>
  <si>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</si>
  <si>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</si>
  <si>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</si>
  <si>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</si>
  <si>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</si>
  <si>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</si>
  <si>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</si>
  <si>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</si>
  <si>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</si>
  <si>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</si>
  <si>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</si>
  <si>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</si>
  <si>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</si>
  <si>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</si>
  <si>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</si>
  <si>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</si>
  <si>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</si>
  <si>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</si>
  <si>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</si>
  <si>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</si>
  <si>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</si>
  <si>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</si>
  <si>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</si>
  <si>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</si>
  <si>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</si>
  <si>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</si>
  <si>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</si>
  <si>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</si>
  <si>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</si>
  <si>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</si>
  <si>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</si>
  <si>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</si>
  <si>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</si>
  <si>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</si>
  <si>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</si>
  <si>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</si>
  <si>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</si>
  <si>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</si>
  <si>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</si>
  <si>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</si>
  <si>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</si>
  <si>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</si>
  <si>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</si>
  <si>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</si>
  <si>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</si>
  <si>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</si>
  <si>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</si>
  <si>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</si>
  <si>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</si>
  <si>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</si>
  <si>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</si>
  <si>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</si>
  <si>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</si>
  <si>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</si>
  <si>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</si>
  <si>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</si>
  <si>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</si>
  <si>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</si>
  <si>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</si>
  <si>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</si>
  <si>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</si>
  <si>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</si>
  <si>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</si>
  <si>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</si>
  <si>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</si>
  <si>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</si>
  <si>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</si>
  <si>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</si>
  <si>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</si>
  <si>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</si>
  <si>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</si>
  <si>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</si>
  <si>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</si>
  <si>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</si>
  <si>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</si>
  <si>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</si>
  <si>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</si>
  <si>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</si>
  <si>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</si>
  <si>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</si>
  <si>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</si>
  <si>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</si>
  <si>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</si>
  <si>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</si>
  <si>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</si>
  <si>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</si>
  <si>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</si>
  <si>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</si>
  <si>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</si>
  <si>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</si>
  <si>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</si>
  <si>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</si>
  <si>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</si>
  <si>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</si>
  <si>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</si>
  <si>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</si>
  <si>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</si>
  <si>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</si>
  <si>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</si>
  <si>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</si>
  <si>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</si>
  <si>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</si>
  <si>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</si>
  <si>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</si>
  <si>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</si>
  <si>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</si>
  <si>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</si>
  <si>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</si>
  <si>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</si>
  <si>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</si>
  <si>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</si>
  <si>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</si>
  <si>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</si>
  <si>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</si>
  <si>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</si>
  <si>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</si>
  <si>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</si>
  <si>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</si>
  <si>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</si>
  <si>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</si>
  <si>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</si>
  <si>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</si>
  <si>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</si>
  <si>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</si>
  <si>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</si>
  <si>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</si>
  <si>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</si>
  <si>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</si>
  <si>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</si>
  <si>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</si>
  <si>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</si>
  <si>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</si>
  <si>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</si>
  <si>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</si>
  <si>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</si>
  <si>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</si>
  <si>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</si>
  <si>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</si>
  <si>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</si>
  <si>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</si>
  <si>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</si>
  <si>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</si>
  <si>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</si>
  <si>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</si>
  <si>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</si>
  <si>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</si>
  <si>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</si>
  <si>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</si>
  <si>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</si>
  <si>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</si>
  <si>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</si>
  <si>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</si>
  <si>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</si>
  <si>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</si>
  <si>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</si>
  <si>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</si>
  <si>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</si>
  <si>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</si>
  <si>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</si>
  <si>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</si>
  <si>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</si>
  <si>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</si>
  <si>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</si>
  <si>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</si>
  <si>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</si>
  <si>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</si>
  <si>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</si>
  <si>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</si>
  <si>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</si>
  <si>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</si>
  <si>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</si>
  <si>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</si>
  <si>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</si>
  <si>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</si>
  <si>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</si>
  <si>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</si>
  <si>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</si>
  <si>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</si>
  <si>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</si>
  <si>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</si>
  <si>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</si>
  <si>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</si>
  <si>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</si>
  <si>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</si>
  <si>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</si>
  <si>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</si>
  <si>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</si>
  <si>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</si>
  <si>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</si>
  <si>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</si>
  <si>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</si>
  <si>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</si>
  <si>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</si>
  <si>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</si>
  <si>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</si>
  <si>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</si>
  <si>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</si>
  <si>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</si>
  <si>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</si>
  <si>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</si>
  <si>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</si>
  <si>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</si>
  <si>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</si>
  <si>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</si>
  <si>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</si>
  <si>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</si>
  <si>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</si>
  <si>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</si>
  <si>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</si>
  <si>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</si>
  <si>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</si>
  <si>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</si>
  <si>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</si>
  <si>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</si>
  <si>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</si>
  <si>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</si>
  <si>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</si>
  <si>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</si>
  <si>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</si>
  <si>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</si>
  <si>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</si>
  <si>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</si>
  <si>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</si>
  <si>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</si>
  <si>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</si>
  <si>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</si>
  <si>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</si>
  <si>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</si>
  <si>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</si>
  <si>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</si>
  <si>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</si>
  <si>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</si>
  <si>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</si>
  <si>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</si>
  <si>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</si>
  <si>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</si>
  <si>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</si>
  <si>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</si>
  <si>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</si>
  <si>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</si>
  <si>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</si>
  <si>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</si>
  <si>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</si>
  <si>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</si>
  <si>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</si>
  <si>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</si>
  <si>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</si>
  <si>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</si>
  <si>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</si>
  <si>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</si>
  <si>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</si>
  <si>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</si>
  <si>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</si>
  <si>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</si>
  <si>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</si>
  <si>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</si>
  <si>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</si>
  <si>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</si>
  <si>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</si>
  <si>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</si>
  <si>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</si>
  <si>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</si>
  <si>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</si>
  <si>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</si>
  <si>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</si>
  <si>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</si>
  <si>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</si>
  <si>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</si>
  <si>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</si>
  <si>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</si>
  <si>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</si>
  <si>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</si>
  <si>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</si>
  <si>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</si>
  <si>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</si>
  <si>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</si>
  <si>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</si>
  <si>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</si>
  <si>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</si>
  <si>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</si>
  <si>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</si>
  <si>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</si>
  <si>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</si>
  <si>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</si>
  <si>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</si>
  <si>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</si>
  <si>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</si>
  <si>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</si>
  <si>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</si>
  <si>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</si>
  <si>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</si>
  <si>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</si>
  <si>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</si>
  <si>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</si>
  <si>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</si>
  <si>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</si>
  <si>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</si>
  <si>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</si>
  <si>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</si>
  <si>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</si>
  <si>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</si>
  <si>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</si>
  <si>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</si>
  <si>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</si>
  <si>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</si>
  <si>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</si>
  <si>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</si>
  <si>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</si>
  <si>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</si>
  <si>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</si>
  <si>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</si>
  <si>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</si>
  <si>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</si>
  <si>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</si>
  <si>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</si>
  <si>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</si>
  <si>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</si>
  <si>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</si>
  <si>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</si>
  <si>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</si>
  <si>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</si>
  <si>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</si>
  <si>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</si>
  <si>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</si>
  <si>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</si>
  <si>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</si>
  <si>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</si>
  <si>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</si>
  <si>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</si>
  <si>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</si>
  <si>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</si>
  <si>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</si>
  <si>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</si>
  <si>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</si>
  <si>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</si>
  <si>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</si>
  <si>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</si>
  <si>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</si>
  <si>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</si>
  <si>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</si>
  <si>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</si>
  <si>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</si>
  <si>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</si>
  <si>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</si>
  <si>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</si>
  <si>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</si>
  <si>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</si>
  <si>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</si>
  <si>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</si>
  <si>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</si>
  <si>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</si>
  <si>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</si>
  <si>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</si>
  <si>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</si>
  <si>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</si>
  <si>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</si>
  <si>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</si>
  <si>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</si>
  <si>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</si>
  <si>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</si>
  <si>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</si>
  <si>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</si>
  <si>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</si>
  <si>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</si>
  <si>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</si>
  <si>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</si>
  <si>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</si>
  <si>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</si>
  <si>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</si>
  <si>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</si>
  <si>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</si>
  <si>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</si>
  <si>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</si>
  <si>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</si>
  <si>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</si>
  <si>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</si>
  <si>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</si>
  <si>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</si>
  <si>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</si>
  <si>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</si>
  <si>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</si>
  <si>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</si>
  <si>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</si>
  <si>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</si>
  <si>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</si>
  <si>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</si>
  <si>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</si>
  <si>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</si>
  <si>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</si>
  <si>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</si>
  <si>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</si>
  <si>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</si>
  <si>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</si>
  <si>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</si>
  <si>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</si>
  <si>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</si>
  <si>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</si>
  <si>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</si>
  <si>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</si>
  <si>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</si>
  <si>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</si>
  <si>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</si>
  <si>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</si>
  <si>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</si>
  <si>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</si>
  <si>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</si>
  <si>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</si>
  <si>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</si>
  <si>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</si>
  <si>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</si>
  <si>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</si>
  <si>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</si>
  <si>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</si>
  <si>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</si>
  <si>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</si>
  <si>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</si>
  <si>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</si>
  <si>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</si>
  <si>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</si>
  <si>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</si>
  <si>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</si>
  <si>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</si>
  <si>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</si>
  <si>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</si>
  <si>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</si>
  <si>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</si>
  <si>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</si>
  <si>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</si>
  <si>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</si>
  <si>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</si>
  <si>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</si>
  <si>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</si>
  <si>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</si>
  <si>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</si>
  <si>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</si>
  <si>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</si>
  <si>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</si>
  <si>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</si>
  <si>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</si>
  <si>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</si>
  <si>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</si>
  <si>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</si>
  <si>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</si>
  <si>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</si>
  <si>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</si>
  <si>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</si>
  <si>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</si>
  <si>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</si>
  <si>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</si>
  <si>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</si>
  <si>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</si>
  <si>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</si>
  <si>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</si>
  <si>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</si>
  <si>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</si>
  <si>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</si>
  <si>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</si>
  <si>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</si>
  <si>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</si>
  <si>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</si>
  <si>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</si>
  <si>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</si>
  <si>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</si>
  <si>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</si>
  <si>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</si>
  <si>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</si>
  <si>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</si>
  <si>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</si>
  <si>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</si>
  <si>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</si>
  <si>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</si>
  <si>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</si>
  <si>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</si>
  <si>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</si>
  <si>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</si>
  <si>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</si>
  <si>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</si>
  <si>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</si>
  <si>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</si>
  <si>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</si>
  <si>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</si>
  <si>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</si>
  <si>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</si>
  <si>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</si>
  <si>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</si>
  <si>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</si>
  <si>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</si>
  <si>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</si>
  <si>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</si>
  <si>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</si>
  <si>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</si>
  <si>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</si>
  <si>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</si>
  <si>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</si>
  <si>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</si>
  <si>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</si>
  <si>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</si>
  <si>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</si>
  <si>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</si>
  <si>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</si>
  <si>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</si>
  <si>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</si>
  <si>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</si>
  <si>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</si>
  <si>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</si>
  <si>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</si>
  <si>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</si>
  <si>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</si>
  <si>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</si>
  <si>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</si>
  <si>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</si>
  <si>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</si>
  <si>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</si>
  <si>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</si>
  <si>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</si>
  <si>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</si>
  <si>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</si>
  <si>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</si>
  <si>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</si>
  <si>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</si>
  <si>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</si>
  <si>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</si>
  <si>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</si>
  <si>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</si>
  <si>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</si>
  <si>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</si>
  <si>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</si>
  <si>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</si>
  <si>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</si>
  <si>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</si>
  <si>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</si>
  <si>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</si>
  <si>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</si>
  <si>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</si>
  <si>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</si>
  <si>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</si>
  <si>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</si>
  <si>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</si>
  <si>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</si>
  <si>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</si>
  <si>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</si>
  <si>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</si>
  <si>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</si>
  <si>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</si>
  <si>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</si>
  <si>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</si>
  <si>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</si>
  <si>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</si>
  <si>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</si>
  <si>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</si>
  <si>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</si>
  <si>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</si>
  <si>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</si>
  <si>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</si>
  <si>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</si>
  <si>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</si>
  <si>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</si>
  <si>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</si>
  <si>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</si>
  <si>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</si>
  <si>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</si>
  <si>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</si>
  <si>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</si>
  <si>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</si>
  <si>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</si>
  <si>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</si>
  <si>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</si>
  <si>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</si>
  <si>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</si>
  <si>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</si>
  <si>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</si>
  <si>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</si>
  <si>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</si>
  <si>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</si>
  <si>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</si>
  <si>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</si>
  <si>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</si>
  <si>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</si>
  <si>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</si>
  <si>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</si>
  <si>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</si>
  <si>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</si>
  <si>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</si>
  <si>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</si>
  <si>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</si>
  <si>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</si>
  <si>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</si>
  <si>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</si>
  <si>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</si>
  <si>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</si>
  <si>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</si>
  <si>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</si>
  <si>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</si>
  <si>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</si>
  <si>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</si>
  <si>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</si>
  <si>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</si>
  <si>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</si>
  <si>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</si>
  <si>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</si>
  <si>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</si>
  <si>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</si>
  <si>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</si>
  <si>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</si>
  <si>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</si>
  <si>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</si>
  <si>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</si>
  <si>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</si>
  <si>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</si>
  <si>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</si>
  <si>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</si>
  <si>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</si>
  <si>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</si>
  <si>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</si>
  <si>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</si>
  <si>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</si>
  <si>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</si>
  <si>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</si>
  <si>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</si>
  <si>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</si>
  <si>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</si>
  <si>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</si>
  <si>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</si>
  <si>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</si>
  <si>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</si>
  <si>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</si>
  <si>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</si>
  <si>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</si>
  <si>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</si>
  <si>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</si>
  <si>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</si>
  <si>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</si>
  <si>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</si>
  <si>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</si>
  <si>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</si>
  <si>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</si>
  <si>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</si>
  <si>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</si>
  <si>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</si>
  <si>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</si>
  <si>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</si>
  <si>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</si>
  <si>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</si>
  <si>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</si>
  <si>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</si>
  <si>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</si>
  <si>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</si>
  <si>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</si>
  <si>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</si>
  <si>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</si>
  <si>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</si>
  <si>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</si>
  <si>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</si>
  <si>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</si>
  <si>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</si>
  <si>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</si>
  <si>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</si>
  <si>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</si>
  <si>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</si>
  <si>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</si>
  <si>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</si>
  <si>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</si>
  <si>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</si>
  <si>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</si>
  <si>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</si>
  <si>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</si>
  <si>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</si>
  <si>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</si>
  <si>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</si>
  <si>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</si>
  <si>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</si>
  <si>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</si>
  <si>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</si>
  <si>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</si>
  <si>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</si>
  <si>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</si>
  <si>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</si>
  <si>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</si>
  <si>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</si>
  <si>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</si>
  <si>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</si>
  <si>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</si>
  <si>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</si>
  <si>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</si>
  <si>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</si>
  <si>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</si>
  <si>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</si>
  <si>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</si>
  <si>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</si>
  <si>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</si>
  <si>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</si>
  <si>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</si>
  <si>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</si>
  <si>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</si>
  <si>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</si>
  <si>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</si>
  <si>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</si>
  <si>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</si>
  <si>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</si>
  <si>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</si>
  <si>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</si>
  <si>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</si>
  <si>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</si>
  <si>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</si>
  <si>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</si>
  <si>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</si>
  <si>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</si>
  <si>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</si>
  <si>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</si>
  <si>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</si>
  <si>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</si>
  <si>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</si>
  <si>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</si>
  <si>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</si>
  <si>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</si>
  <si>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</si>
  <si>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</si>
  <si>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</si>
  <si>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</si>
  <si>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</si>
  <si>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</si>
  <si>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</si>
  <si>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</si>
  <si>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</si>
  <si>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</si>
  <si>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</si>
  <si>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</si>
  <si>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</si>
  <si>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</si>
  <si>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</si>
  <si>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</si>
  <si>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</si>
  <si>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</si>
  <si>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</si>
  <si>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</si>
  <si>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</si>
  <si>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</si>
  <si>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</si>
  <si>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</si>
  <si>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</si>
  <si>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</si>
  <si>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</si>
  <si>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</si>
  <si>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</si>
  <si>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</si>
  <si>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</si>
  <si>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</si>
  <si>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</si>
  <si>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</si>
  <si>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</si>
  <si>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</si>
  <si>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</si>
  <si>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</si>
  <si>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</si>
  <si>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</si>
  <si>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</si>
  <si>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</si>
  <si>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</si>
  <si>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</si>
  <si>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</si>
  <si>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</si>
  <si>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</si>
  <si>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</si>
  <si>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</si>
  <si>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</si>
  <si>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</si>
  <si>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</si>
  <si>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</si>
  <si>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</si>
  <si>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</si>
  <si>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</si>
  <si>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</si>
  <si>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</si>
  <si>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</si>
  <si>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</si>
  <si>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</si>
  <si>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</si>
  <si>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</si>
  <si>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</si>
  <si>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</si>
  <si>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</si>
  <si>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</si>
  <si>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</si>
  <si>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</si>
  <si>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</si>
  <si>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</si>
  <si>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</si>
  <si>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</si>
  <si>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</si>
  <si>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</si>
  <si>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</si>
  <si>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</si>
  <si>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</si>
  <si>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</si>
  <si>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</si>
  <si>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</si>
  <si>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</si>
  <si>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</si>
  <si>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</si>
  <si>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</si>
  <si>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</si>
  <si>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</si>
  <si>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</si>
  <si>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</si>
  <si>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</si>
  <si>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</si>
  <si>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</si>
  <si>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</si>
  <si>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</si>
  <si>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</si>
  <si>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</si>
  <si>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</si>
  <si>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</si>
  <si>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</si>
  <si>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</si>
  <si>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</si>
  <si>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</si>
  <si>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</si>
  <si>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</si>
  <si>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</si>
  <si>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</si>
  <si>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</si>
  <si>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</si>
  <si>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</si>
  <si>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</si>
  <si>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</si>
  <si>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</si>
  <si>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</si>
  <si>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</si>
  <si>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</si>
  <si>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</si>
  <si>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</si>
  <si>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</si>
  <si>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</si>
  <si>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</si>
  <si>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</si>
  <si>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</si>
  <si>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</si>
  <si>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</si>
  <si>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</si>
  <si>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</si>
  <si>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</si>
  <si>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</si>
  <si>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</si>
  <si>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</si>
  <si>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</si>
  <si>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</si>
  <si>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</si>
  <si>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</si>
  <si>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</si>
  <si>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</si>
  <si>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</si>
  <si>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</si>
  <si>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</si>
  <si>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</si>
  <si>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</si>
  <si>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</si>
  <si>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</si>
  <si>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</si>
  <si>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</si>
  <si>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</si>
  <si>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</si>
  <si>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</si>
  <si>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</si>
  <si>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</si>
  <si>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</si>
  <si>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</si>
  <si>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</si>
  <si>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</si>
  <si>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</si>
  <si>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</si>
  <si>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</si>
  <si>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</si>
  <si>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</si>
  <si>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</si>
  <si>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</si>
  <si>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</si>
  <si>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</si>
  <si>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</si>
  <si>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</si>
  <si>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</si>
  <si>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</si>
  <si>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</si>
  <si>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</si>
  <si>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</si>
  <si>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</si>
  <si>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</si>
  <si>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</si>
  <si>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</si>
  <si>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</si>
  <si>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</si>
  <si>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</si>
  <si>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</si>
  <si>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</si>
  <si>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</si>
  <si>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</si>
  <si>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</si>
  <si>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</si>
  <si>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</si>
  <si>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</si>
  <si>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</si>
  <si>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</si>
  <si>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</si>
  <si>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</si>
  <si>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</si>
  <si>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</si>
  <si>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</si>
  <si>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</si>
  <si>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</si>
  <si>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</si>
  <si>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</si>
  <si>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</si>
  <si>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</si>
  <si>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</si>
  <si>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</si>
  <si>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</si>
  <si>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</si>
  <si>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</si>
  <si>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</si>
  <si>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</si>
  <si>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</si>
  <si>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</si>
  <si>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</si>
  <si>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</si>
  <si>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</si>
  <si>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</si>
  <si>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</si>
  <si>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</si>
  <si>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</si>
  <si>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</si>
  <si>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</si>
  <si>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</si>
  <si>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</si>
  <si>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</si>
  <si>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</si>
  <si>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</si>
  <si>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</si>
  <si>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</si>
  <si>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</si>
  <si>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</si>
  <si>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</si>
  <si>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</si>
  <si>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</si>
  <si>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</si>
  <si>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</si>
  <si>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</si>
  <si>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</si>
  <si>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</si>
  <si>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</si>
  <si>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</si>
  <si>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</si>
  <si>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</si>
  <si>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</si>
  <si>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</si>
  <si>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</si>
  <si>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</si>
  <si>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</si>
  <si>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</si>
  <si>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</si>
  <si>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</si>
  <si>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</si>
  <si>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</si>
  <si>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</si>
  <si>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</si>
  <si>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</si>
  <si>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</si>
  <si>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</si>
  <si>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</si>
  <si>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</si>
  <si>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</si>
  <si>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</si>
  <si>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</si>
  <si>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</si>
  <si>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</si>
  <si>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</si>
  <si>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</si>
  <si>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</si>
  <si>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</si>
  <si>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</si>
  <si>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</si>
  <si>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</si>
  <si>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</si>
  <si>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</si>
  <si>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</si>
  <si>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</si>
  <si>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</si>
  <si>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</si>
  <si>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</si>
  <si>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</si>
  <si>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</si>
  <si>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</si>
  <si>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</si>
  <si>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</si>
  <si>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</si>
  <si>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</si>
  <si>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</si>
  <si>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</si>
  <si>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</si>
  <si>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</si>
  <si>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</si>
  <si>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</si>
  <si>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</si>
  <si>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</si>
  <si>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</si>
  <si>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</si>
  <si>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</si>
  <si>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</si>
  <si>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</si>
  <si>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</si>
  <si>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</si>
  <si>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</si>
  <si>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</si>
  <si>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</si>
  <si>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</si>
  <si>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</si>
  <si>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</si>
  <si>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</si>
  <si>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</si>
  <si>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</si>
  <si>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</si>
  <si>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</si>
  <si>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</si>
  <si>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</si>
  <si>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</si>
  <si>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</si>
  <si>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</si>
  <si>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</si>
  <si>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</si>
  <si>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</si>
  <si>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</si>
  <si>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</si>
  <si>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</si>
  <si>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</si>
  <si>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</si>
  <si>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</si>
  <si>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</si>
  <si>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</si>
  <si>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</si>
  <si>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</si>
  <si>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</si>
  <si>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</si>
  <si>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</si>
  <si>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</si>
  <si>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</si>
  <si>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</si>
  <si>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</si>
  <si>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</si>
  <si>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</si>
  <si>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</si>
  <si>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</si>
  <si>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</si>
  <si>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</si>
  <si>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</si>
  <si>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</si>
  <si>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</si>
  <si>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</si>
  <si>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</si>
  <si>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</si>
  <si>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</si>
  <si>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</si>
  <si>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</si>
  <si>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</si>
  <si>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</si>
  <si>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</si>
  <si>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</si>
  <si>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</si>
  <si>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</si>
  <si>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</si>
  <si>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</si>
  <si>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</si>
  <si>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</si>
  <si>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</si>
  <si>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</si>
  <si>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</si>
  <si>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</si>
  <si>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</si>
  <si>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</si>
  <si>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</si>
  <si>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</si>
  <si>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</si>
  <si>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</si>
  <si>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</si>
  <si>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</si>
  <si>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</si>
  <si>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</si>
  <si>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</si>
  <si>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</si>
  <si>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</si>
  <si>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</si>
  <si>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</si>
  <si>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</si>
  <si>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</si>
  <si>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</si>
  <si>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</si>
  <si>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</si>
  <si>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</si>
  <si>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</si>
  <si>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</si>
  <si>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</si>
  <si>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</si>
  <si>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</si>
  <si>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</si>
  <si>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</si>
  <si>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</si>
  <si>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</si>
  <si>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</si>
  <si>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</si>
  <si>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</si>
  <si>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</si>
  <si>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</si>
  <si>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</si>
  <si>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</si>
  <si>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</si>
  <si>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</si>
  <si>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</si>
  <si>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</si>
  <si>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</si>
  <si>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</si>
  <si>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</si>
  <si>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</si>
  <si>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</si>
  <si>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</si>
  <si>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</si>
  <si>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</si>
  <si>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</si>
  <si>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</si>
  <si>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</si>
  <si>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</si>
  <si>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</si>
  <si>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</si>
  <si>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</si>
  <si>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</si>
  <si>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</si>
  <si>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</si>
  <si>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</si>
  <si>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</si>
  <si>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</si>
  <si>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</si>
  <si>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</si>
  <si>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</si>
  <si>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</si>
  <si>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</si>
  <si>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</si>
  <si>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</si>
  <si>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</si>
  <si>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</si>
  <si>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</si>
  <si>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</si>
  <si>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</si>
  <si>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</si>
  <si>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</si>
  <si>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</si>
  <si>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</si>
  <si>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</si>
  <si>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</si>
  <si>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</si>
  <si>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</si>
  <si>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</si>
  <si>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</si>
  <si>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</si>
  <si>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</si>
  <si>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</si>
  <si>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</si>
  <si>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</si>
  <si>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</si>
  <si>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</si>
  <si>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</si>
  <si>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</si>
  <si>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</si>
  <si>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</si>
  <si>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</si>
  <si>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</si>
  <si>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</si>
  <si>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</si>
  <si>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</si>
  <si>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</si>
  <si>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</si>
  <si>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</si>
  <si>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</si>
  <si>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</si>
  <si>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</si>
  <si>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</si>
  <si>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</si>
  <si>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</si>
  <si>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</si>
  <si>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</si>
  <si>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</si>
  <si>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</si>
  <si>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</si>
  <si>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</si>
  <si>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</si>
  <si>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</si>
  <si>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</si>
  <si>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</si>
  <si>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</si>
  <si>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</si>
  <si>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</si>
  <si>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</si>
  <si>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</si>
  <si>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</si>
  <si>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</si>
  <si>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</si>
  <si>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</si>
  <si>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</si>
  <si>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</si>
  <si>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</si>
  <si>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</si>
  <si>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</si>
  <si>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</si>
  <si>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</si>
  <si>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</si>
  <si>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</si>
  <si>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</si>
  <si>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</si>
  <si>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</si>
  <si>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</si>
  <si>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</si>
  <si>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</si>
  <si>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</si>
  <si>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</si>
  <si>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</si>
  <si>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</si>
  <si>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</si>
  <si>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</si>
  <si>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</si>
  <si>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</si>
  <si>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</si>
  <si>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</si>
  <si>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</si>
  <si>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</si>
  <si>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</si>
  <si>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</si>
  <si>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</si>
  <si>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</si>
  <si>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</si>
  <si>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</si>
  <si>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</si>
  <si>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</si>
  <si>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</si>
  <si>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</si>
  <si>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</si>
  <si>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</si>
  <si>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</si>
  <si>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</si>
  <si>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</si>
  <si>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</si>
  <si>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</si>
  <si>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</si>
  <si>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</si>
  <si>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</si>
  <si>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</si>
  <si>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</si>
  <si>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</si>
  <si>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</si>
  <si>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</si>
  <si>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</si>
  <si>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</si>
  <si>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</si>
  <si>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</si>
  <si>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</si>
  <si>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</si>
  <si>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</si>
  <si>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</si>
  <si>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</si>
  <si>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</si>
  <si>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</si>
  <si>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</si>
  <si>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</si>
  <si>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</si>
  <si>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</si>
  <si>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</si>
  <si>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</si>
  <si>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</si>
  <si>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</si>
  <si>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</si>
  <si>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</si>
  <si>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</si>
  <si>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</si>
  <si>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</si>
  <si>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</si>
  <si>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</si>
  <si>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</si>
  <si>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</si>
  <si>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</si>
  <si>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</si>
  <si>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</si>
  <si>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</si>
  <si>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</si>
  <si>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</si>
  <si>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</si>
  <si>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</si>
  <si>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</si>
  <si>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</si>
  <si>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</si>
  <si>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</si>
  <si>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</si>
  <si>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</si>
  <si>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</si>
  <si>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</si>
  <si>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</si>
  <si>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</si>
  <si>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</si>
  <si>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</si>
  <si>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</si>
  <si>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</si>
  <si>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</si>
  <si>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</si>
  <si>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</si>
  <si>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</si>
  <si>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</si>
  <si>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</si>
  <si>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</si>
  <si>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</si>
  <si>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</si>
  <si>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</si>
  <si>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</si>
  <si>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</si>
  <si>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</si>
  <si>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</si>
  <si>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</si>
  <si>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</si>
  <si>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</si>
  <si>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</si>
  <si>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</si>
  <si>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</si>
  <si>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</si>
  <si>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</si>
  <si>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</si>
  <si>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</si>
  <si>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</si>
  <si>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</si>
  <si>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</si>
  <si>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</si>
  <si>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</si>
  <si>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</si>
  <si>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</si>
  <si>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</si>
  <si>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</si>
  <si>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</si>
  <si>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</si>
  <si>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</si>
  <si>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</si>
  <si>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</si>
  <si>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</si>
  <si>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</si>
  <si>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</si>
  <si>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</si>
  <si>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</si>
  <si>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</si>
  <si>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</si>
  <si>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</si>
  <si>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</si>
  <si>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</si>
  <si>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</si>
  <si>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</si>
  <si>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</si>
  <si>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</si>
  <si>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</si>
  <si>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</si>
  <si>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</si>
  <si>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</si>
  <si>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</si>
  <si>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</si>
  <si>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</si>
  <si>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</si>
  <si>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</si>
  <si>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</si>
  <si>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</si>
  <si>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</si>
  <si>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</si>
  <si>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</si>
  <si>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</si>
  <si>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</si>
  <si>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</si>
  <si>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</si>
  <si>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</si>
  <si>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</si>
  <si>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</si>
  <si>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</si>
  <si>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</si>
  <si>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</si>
  <si>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</si>
  <si>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</si>
  <si>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</si>
  <si>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</si>
  <si>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</si>
  <si>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</si>
  <si>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</si>
  <si>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</si>
  <si>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</si>
  <si>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</si>
  <si>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</si>
  <si>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</si>
  <si>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</si>
  <si>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</si>
  <si>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</si>
  <si>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</si>
  <si>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</si>
  <si>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</si>
  <si>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</si>
  <si>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</si>
  <si>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</si>
  <si>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</si>
  <si>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</si>
  <si>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</si>
  <si>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</si>
  <si>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</si>
  <si>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</si>
  <si>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</si>
  <si>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</si>
  <si>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</si>
  <si>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</si>
  <si>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</si>
  <si>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</si>
  <si>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</si>
  <si>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</si>
  <si>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</si>
  <si>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</si>
  <si>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</si>
  <si>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</si>
  <si>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</si>
  <si>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</si>
  <si>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</si>
  <si>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</si>
  <si>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</si>
  <si>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</si>
  <si>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</si>
  <si>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</si>
  <si>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</si>
  <si>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</si>
  <si>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</si>
  <si>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</si>
  <si>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</si>
  <si>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</si>
  <si>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</si>
  <si>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</si>
  <si>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</si>
  <si>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</si>
  <si>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</si>
  <si>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</si>
  <si>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</si>
  <si>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</si>
  <si>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</si>
  <si>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</si>
  <si>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</si>
  <si>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</si>
  <si>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</si>
  <si>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</si>
  <si>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</si>
  <si>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</si>
  <si>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</si>
  <si>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</si>
  <si>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</si>
  <si>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</si>
  <si>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</si>
  <si>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</si>
  <si>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</si>
  <si>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</si>
  <si>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</si>
  <si>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</si>
  <si>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</si>
  <si>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</si>
  <si>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</si>
  <si>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</si>
  <si>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</si>
  <si>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</si>
  <si>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</si>
  <si>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</si>
  <si>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</si>
  <si>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</si>
  <si>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</si>
  <si>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</si>
  <si>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</si>
  <si>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</si>
  <si>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</si>
  <si>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</si>
  <si>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</si>
  <si>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</si>
  <si>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</si>
  <si>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</si>
  <si>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</si>
  <si>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</si>
  <si>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</si>
  <si>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</si>
  <si>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</si>
  <si>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</si>
  <si>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</si>
  <si>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</si>
  <si>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</si>
  <si>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</si>
  <si>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</si>
  <si>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</si>
  <si>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</si>
  <si>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</si>
  <si>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</si>
  <si>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</si>
  <si>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</si>
  <si>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</si>
  <si>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</si>
  <si>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</si>
  <si>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</si>
  <si>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</si>
  <si>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</si>
  <si>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</si>
  <si>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</si>
  <si>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</si>
  <si>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</si>
  <si>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</si>
  <si>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</si>
  <si>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</si>
  <si>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</si>
  <si>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</si>
  <si>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</si>
  <si>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</si>
  <si>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</si>
  <si>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</si>
  <si>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</si>
  <si>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</si>
  <si>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</si>
  <si>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</si>
  <si>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</si>
  <si>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</si>
  <si>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</si>
  <si>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</si>
  <si>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</si>
  <si>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</si>
  <si>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</si>
  <si>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</si>
  <si>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</si>
  <si>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</si>
  <si>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</si>
  <si>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</si>
  <si>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</si>
  <si>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</si>
  <si>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</si>
  <si>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</si>
  <si>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</si>
  <si>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</si>
  <si>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</si>
  <si>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</si>
  <si>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</si>
  <si>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</si>
  <si>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</si>
  <si>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</si>
  <si>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</si>
  <si>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</si>
  <si>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</si>
  <si>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</si>
  <si>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</si>
  <si>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</si>
  <si>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</si>
  <si>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</si>
  <si>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</si>
  <si>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</si>
  <si>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</si>
  <si>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</si>
  <si>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</si>
  <si>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</si>
  <si>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</si>
  <si>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</si>
  <si>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</si>
  <si>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</si>
  <si>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</si>
  <si>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</si>
  <si>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</si>
  <si>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</si>
  <si>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</si>
  <si>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</si>
  <si>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</si>
  <si>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</si>
  <si>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</si>
  <si>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</si>
  <si>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</si>
  <si>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</si>
  <si>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</si>
  <si>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</si>
  <si>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</si>
  <si>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</si>
  <si>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</si>
  <si>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</si>
  <si>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</si>
  <si>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</si>
  <si>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</si>
  <si>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</si>
  <si>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</si>
  <si>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</si>
  <si>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</si>
  <si>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</si>
  <si>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</si>
  <si>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</si>
  <si>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</si>
  <si>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</si>
  <si>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</si>
  <si>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</si>
  <si>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</si>
  <si>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</si>
  <si>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</si>
  <si>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</si>
  <si>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</si>
  <si>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</si>
  <si>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</si>
  <si>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</si>
  <si>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</si>
  <si>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</si>
  <si>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</si>
  <si>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</si>
  <si>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</si>
  <si>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</si>
  <si>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</si>
  <si>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</si>
  <si>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</si>
  <si>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</si>
  <si>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</si>
  <si>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</si>
  <si>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</si>
  <si>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</si>
  <si>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</si>
  <si>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</si>
  <si>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</si>
  <si>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</si>
  <si>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</si>
  <si>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</si>
  <si>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</si>
  <si>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</si>
  <si>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</si>
  <si>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</si>
  <si>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</si>
  <si>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</si>
  <si>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</si>
  <si>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</si>
  <si>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</si>
  <si>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</si>
  <si>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</si>
  <si>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</si>
  <si>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</si>
  <si>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</si>
  <si>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</si>
  <si>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</si>
  <si>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</si>
  <si>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</si>
  <si>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</si>
  <si>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</si>
  <si>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</si>
  <si>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</si>
  <si>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</si>
  <si>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</si>
  <si>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</si>
  <si>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</si>
  <si>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</si>
  <si>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</si>
  <si>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</si>
  <si>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</si>
  <si>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</si>
  <si>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</si>
  <si>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</si>
  <si>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</si>
  <si>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</si>
  <si>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</si>
  <si>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</si>
  <si>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</si>
  <si>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</si>
  <si>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</si>
  <si>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</si>
  <si>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</si>
  <si>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</si>
  <si>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</si>
  <si>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</si>
  <si>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</si>
  <si>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</si>
  <si>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</si>
  <si>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</si>
  <si>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</si>
  <si>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</si>
  <si>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</si>
  <si>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</si>
  <si>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</si>
  <si>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</si>
  <si>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</si>
  <si>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</si>
  <si>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</si>
  <si>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</si>
  <si>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</si>
  <si>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</si>
  <si>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</si>
  <si>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</si>
  <si>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</si>
  <si>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</si>
  <si>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</si>
  <si>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</si>
  <si>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</si>
  <si>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</si>
  <si>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</si>
  <si>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</si>
  <si>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</si>
  <si>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</si>
  <si>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</si>
  <si>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</si>
  <si>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</si>
  <si>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</si>
  <si>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</si>
  <si>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</si>
  <si>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</si>
  <si>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</si>
  <si>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</si>
  <si>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</si>
  <si>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</si>
  <si>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</si>
  <si>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</si>
  <si>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</si>
  <si>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</si>
  <si>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</si>
  <si>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</si>
  <si>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</si>
  <si>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</si>
  <si>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</si>
  <si>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</si>
  <si>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</si>
  <si>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</si>
  <si>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</si>
  <si>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</si>
  <si>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</si>
  <si>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</si>
  <si>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</si>
  <si>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</si>
  <si>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</si>
  <si>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</si>
  <si>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</si>
  <si>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</si>
  <si>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</si>
  <si>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</si>
  <si>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</si>
  <si>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</si>
  <si>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</si>
  <si>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</si>
  <si>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</si>
  <si>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</si>
  <si>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</si>
  <si>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</si>
  <si>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</si>
  <si>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</si>
  <si>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</si>
  <si>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</si>
  <si>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</si>
  <si>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</si>
  <si>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</si>
  <si>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</si>
  <si>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</si>
  <si>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</si>
  <si>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</si>
  <si>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</si>
  <si>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</si>
  <si>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</si>
  <si>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</si>
  <si>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</si>
  <si>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</si>
  <si>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</si>
  <si>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</si>
  <si>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</si>
  <si>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</si>
  <si>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</si>
  <si>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</si>
  <si>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</si>
  <si>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</si>
  <si>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</si>
  <si>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</si>
  <si>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</si>
  <si>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</si>
  <si>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</si>
  <si>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</si>
  <si>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</si>
  <si>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</si>
  <si>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</si>
  <si>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</si>
  <si>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</si>
  <si>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</si>
  <si>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</si>
  <si>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</si>
  <si>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</si>
  <si>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</si>
  <si>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</si>
  <si>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</si>
  <si>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</si>
  <si>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</si>
  <si>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</si>
  <si>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</si>
  <si>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</si>
  <si>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</si>
  <si>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</si>
  <si>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</si>
  <si>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</si>
  <si>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</si>
  <si>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</si>
  <si>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</si>
  <si>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</si>
  <si>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</si>
  <si>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</si>
  <si>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</si>
  <si>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</si>
  <si>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</si>
  <si>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</si>
  <si>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</si>
  <si>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</si>
  <si>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</si>
  <si>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</si>
  <si>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</si>
  <si>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</si>
  <si>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</si>
  <si>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</si>
  <si>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</si>
  <si>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</si>
  <si>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</si>
  <si>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</si>
  <si>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</si>
  <si>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</si>
  <si>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</si>
  <si>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</si>
  <si>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</si>
  <si>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</si>
  <si>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</si>
  <si>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</si>
  <si>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</si>
  <si>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</si>
  <si>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</si>
  <si>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</si>
  <si>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</si>
  <si>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</si>
  <si>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</si>
  <si>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</si>
  <si>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</si>
  <si>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</si>
  <si>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</si>
  <si>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</si>
  <si>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</si>
  <si>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</si>
  <si>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</si>
  <si>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</si>
  <si>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</si>
  <si>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</si>
  <si>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</si>
  <si>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</si>
  <si>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</si>
  <si>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</si>
  <si>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</si>
  <si>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</si>
  <si>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</si>
  <si>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</si>
  <si>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</si>
  <si>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</si>
  <si>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</si>
  <si>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</si>
  <si>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</si>
  <si>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</si>
  <si>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</si>
  <si>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</si>
  <si>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</si>
  <si>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</si>
  <si>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</si>
  <si>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</si>
  <si>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</si>
  <si>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</si>
  <si>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</si>
  <si>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</si>
  <si>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</si>
  <si>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</si>
  <si>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</si>
  <si>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</si>
  <si>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</si>
  <si>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</si>
  <si>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</si>
  <si>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</si>
  <si>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</si>
  <si>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</si>
  <si>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</si>
  <si>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</si>
  <si>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</si>
  <si>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</si>
  <si>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</si>
  <si>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</si>
  <si>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</si>
  <si>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</si>
  <si>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</si>
  <si>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</si>
  <si>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</si>
  <si>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</si>
  <si>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</si>
  <si>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</si>
  <si>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</si>
  <si>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</si>
  <si>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</si>
  <si>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</si>
  <si>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</si>
  <si>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</si>
  <si>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</si>
  <si>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</si>
  <si>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</si>
  <si>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</si>
  <si>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</si>
  <si>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</si>
  <si>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</si>
  <si>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</si>
  <si>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</si>
  <si>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</si>
  <si>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</si>
  <si>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</si>
  <si>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</si>
  <si>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</si>
  <si>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</si>
  <si>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</si>
  <si>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</si>
  <si>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</si>
  <si>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</si>
  <si>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</si>
  <si>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</si>
  <si>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</si>
  <si>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</si>
  <si>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</si>
  <si>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</si>
  <si>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</si>
  <si>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</si>
  <si>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</si>
  <si>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</si>
  <si>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</si>
  <si>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</si>
  <si>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</si>
  <si>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</si>
  <si>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</si>
  <si>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</si>
  <si>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</si>
  <si>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</si>
  <si>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</si>
  <si>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</si>
  <si>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</si>
  <si>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</si>
  <si>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</si>
  <si>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</si>
  <si>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</si>
  <si>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</si>
  <si>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</si>
  <si>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</si>
  <si>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</si>
  <si>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</si>
  <si>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</si>
  <si>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</si>
  <si>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</si>
  <si>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</si>
  <si>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</si>
  <si>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</si>
  <si>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</si>
  <si>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</si>
  <si>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</si>
  <si>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</si>
  <si>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</si>
  <si>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</si>
  <si>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</si>
  <si>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</si>
  <si>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</si>
  <si>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</si>
  <si>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</si>
  <si>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</si>
  <si>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</si>
  <si>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</si>
  <si>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</si>
  <si>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</si>
  <si>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</si>
  <si>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</si>
  <si>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</si>
  <si>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</si>
  <si>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</si>
  <si>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</si>
  <si>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</si>
  <si>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</si>
  <si>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</si>
  <si>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</si>
  <si>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</si>
  <si>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</si>
  <si>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</si>
  <si>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</si>
  <si>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</si>
  <si>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</si>
  <si>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</si>
  <si>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</si>
  <si>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</si>
  <si>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</si>
  <si>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</si>
  <si>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</si>
  <si>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</si>
  <si>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</si>
  <si>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</si>
  <si>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</si>
  <si>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</si>
  <si>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</si>
  <si>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</si>
  <si>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</si>
  <si>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</si>
  <si>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</si>
  <si>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</si>
  <si>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</si>
  <si>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</si>
  <si>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</si>
  <si>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</si>
  <si>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</si>
  <si>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</si>
  <si>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</si>
  <si>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</si>
  <si>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</si>
  <si>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</si>
  <si>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</si>
  <si>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</si>
  <si>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</si>
  <si>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</si>
  <si>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</si>
  <si>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</si>
  <si>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</si>
  <si>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</si>
  <si>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</si>
  <si>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</si>
  <si>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</si>
  <si>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</si>
  <si>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</si>
  <si>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</si>
  <si>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</si>
  <si>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</si>
  <si>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</si>
  <si>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</si>
  <si>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</si>
  <si>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</si>
  <si>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</si>
  <si>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</si>
  <si>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</si>
  <si>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</si>
  <si>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</si>
  <si>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</si>
  <si>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</si>
  <si>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</si>
  <si>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</si>
  <si>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</si>
  <si>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</si>
  <si>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</si>
  <si>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</si>
  <si>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</si>
  <si>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</si>
  <si>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</si>
  <si>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</si>
  <si>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</si>
  <si>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</si>
  <si>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</si>
  <si>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</si>
  <si>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</si>
  <si>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</si>
  <si>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</si>
  <si>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</si>
  <si>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</si>
  <si>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</si>
  <si>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</si>
  <si>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</si>
  <si>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</si>
  <si>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</si>
  <si>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</si>
  <si>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</si>
  <si>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</si>
  <si>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</si>
  <si>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</si>
  <si>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</si>
  <si>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</si>
  <si>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</si>
  <si>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</si>
  <si>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</si>
  <si>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</si>
  <si>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</si>
  <si>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</si>
  <si>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</si>
  <si>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</si>
  <si>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</si>
  <si>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</si>
  <si>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</si>
  <si>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</si>
  <si>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</si>
  <si>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</si>
  <si>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</si>
  <si>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</si>
  <si>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</si>
  <si>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</si>
  <si>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</si>
  <si>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</si>
  <si>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</si>
  <si>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</si>
  <si>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</si>
  <si>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</si>
  <si>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</si>
  <si>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</si>
  <si>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</si>
  <si>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</si>
  <si>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</si>
  <si>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</si>
  <si>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</si>
  <si>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</si>
  <si>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</si>
  <si>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</si>
  <si>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</si>
  <si>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</si>
  <si>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</si>
  <si>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</si>
  <si>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</si>
  <si>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</si>
  <si>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</si>
  <si>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</si>
  <si>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</si>
  <si>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</si>
  <si>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</si>
  <si>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</si>
  <si>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</si>
  <si>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</si>
  <si>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</si>
  <si>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</si>
  <si>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</si>
  <si>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</si>
  <si>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</si>
  <si>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</si>
  <si>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</si>
  <si>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</si>
  <si>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</si>
  <si>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</si>
  <si>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</si>
  <si>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</si>
  <si>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</si>
  <si>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</si>
  <si>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</si>
  <si>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</si>
  <si>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</si>
  <si>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</si>
  <si>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</si>
  <si>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</si>
  <si>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</si>
  <si>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</si>
  <si>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</si>
  <si>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</si>
  <si>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</si>
  <si>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</si>
  <si>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</si>
  <si>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</si>
  <si>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</si>
  <si>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</si>
  <si>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</si>
  <si>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</si>
  <si>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</si>
  <si>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</si>
  <si>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</si>
  <si>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</si>
  <si>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</si>
  <si>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</si>
  <si>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</si>
  <si>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</si>
  <si>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</si>
  <si>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</si>
  <si>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</si>
  <si>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</si>
  <si>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</si>
  <si>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</si>
  <si>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</si>
  <si>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</si>
  <si>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</si>
  <si>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</si>
  <si>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</si>
  <si>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</si>
  <si>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</si>
  <si>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</si>
  <si>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</si>
  <si>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</si>
  <si>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</si>
  <si>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</si>
  <si>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</si>
  <si>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</si>
  <si>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</si>
  <si>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</si>
  <si>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</si>
  <si>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</si>
  <si>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</si>
  <si>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</si>
  <si>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</si>
  <si>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</si>
  <si>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</si>
  <si>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</si>
  <si>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</si>
  <si>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</si>
  <si>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</si>
  <si>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</si>
  <si>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</si>
  <si>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</si>
  <si>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</si>
  <si>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</si>
  <si>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</si>
  <si>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</si>
  <si>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</si>
  <si>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</si>
  <si>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</si>
  <si>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</si>
  <si>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</si>
  <si>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</si>
  <si>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</si>
  <si>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</si>
  <si>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</si>
  <si>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</si>
  <si>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</si>
  <si>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</si>
  <si>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</si>
  <si>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</si>
  <si>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</si>
  <si>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</si>
  <si>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</si>
  <si>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</si>
  <si>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</si>
  <si>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</si>
  <si>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</si>
  <si>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</si>
  <si>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</si>
  <si>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</si>
  <si>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</si>
  <si>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</si>
  <si>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</si>
  <si>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</si>
  <si>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</si>
  <si>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</si>
  <si>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</si>
  <si>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</si>
  <si>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</si>
  <si>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</si>
  <si>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</si>
  <si>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</si>
  <si>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</si>
  <si>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</si>
  <si>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</si>
  <si>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</si>
  <si>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</si>
  <si>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</si>
  <si>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</si>
  <si>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</si>
  <si>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</si>
  <si>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</si>
  <si>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</si>
  <si>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</si>
  <si>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</si>
  <si>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</si>
  <si>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</si>
  <si>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</si>
  <si>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</si>
  <si>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</si>
  <si>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</si>
  <si>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</si>
  <si>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</si>
  <si>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</si>
  <si>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</si>
  <si>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</si>
  <si>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</si>
  <si>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</si>
  <si>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</si>
  <si>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</si>
  <si>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</si>
  <si>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</si>
  <si>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</si>
  <si>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</si>
  <si>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</si>
  <si>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</si>
  <si>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</si>
  <si>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</si>
  <si>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</si>
  <si>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</si>
  <si>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</si>
  <si>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</si>
  <si>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</si>
  <si>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</si>
  <si>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</si>
  <si>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</si>
  <si>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</si>
  <si>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</si>
  <si>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</si>
  <si>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</si>
  <si>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</si>
  <si>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</si>
  <si>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</si>
  <si>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</si>
  <si>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</si>
  <si>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</si>
  <si>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</si>
  <si>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</si>
  <si>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</si>
  <si>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</si>
  <si>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</si>
  <si>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</si>
  <si>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</si>
  <si>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</si>
  <si>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</si>
  <si>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</si>
  <si>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</si>
  <si>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</si>
  <si>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</si>
  <si>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</si>
  <si>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</si>
  <si>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</si>
  <si>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</si>
  <si>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</si>
  <si>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</si>
  <si>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</si>
  <si>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</si>
  <si>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</si>
  <si>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</si>
  <si>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</si>
  <si>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</si>
  <si>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</si>
  <si>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</si>
  <si>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</si>
  <si>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</si>
  <si>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</si>
  <si>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</si>
  <si>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</si>
  <si>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</si>
  <si>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</si>
  <si>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</si>
  <si>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</si>
  <si>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</si>
  <si>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</si>
  <si>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</si>
  <si>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</si>
  <si>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</si>
  <si>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</si>
  <si>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</si>
  <si>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</si>
  <si>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</si>
  <si>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</si>
  <si>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</si>
  <si>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</si>
  <si>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</si>
  <si>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</si>
  <si>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</si>
  <si>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</si>
  <si>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</si>
  <si>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</si>
  <si>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</si>
  <si>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</si>
  <si>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</si>
  <si>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</si>
  <si>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</si>
  <si>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</si>
  <si>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</si>
  <si>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</si>
  <si>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</si>
  <si>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</si>
  <si>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</si>
  <si>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</si>
  <si>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</si>
  <si>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</si>
  <si>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</si>
  <si>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</si>
  <si>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</si>
  <si>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</si>
  <si>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</si>
  <si>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</si>
  <si>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</si>
  <si>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</si>
  <si>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</si>
  <si>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</si>
  <si>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</si>
  <si>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</si>
  <si>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</si>
  <si>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</si>
  <si>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</si>
  <si>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</si>
  <si>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</si>
  <si>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</si>
  <si>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</si>
  <si>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</si>
  <si>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</si>
  <si>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</si>
  <si>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</si>
  <si>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</si>
  <si>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</si>
  <si>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</si>
  <si>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</si>
  <si>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</si>
  <si>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</si>
  <si>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</si>
  <si>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</si>
  <si>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</si>
  <si>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</si>
  <si>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</si>
  <si>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</si>
  <si>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</si>
  <si>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</si>
  <si>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</si>
  <si>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</si>
  <si>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</si>
  <si>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</si>
  <si>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</si>
  <si>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</si>
  <si>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</si>
  <si>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</si>
  <si>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</si>
  <si>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</si>
  <si>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</si>
  <si>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</si>
  <si>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</si>
  <si>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</si>
  <si>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</si>
  <si>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</si>
  <si>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</si>
  <si>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</si>
  <si>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</si>
  <si>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</si>
  <si>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</si>
  <si>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</si>
  <si>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</si>
  <si>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</si>
  <si>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</si>
  <si>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</si>
  <si>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</si>
  <si>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</si>
  <si>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</si>
  <si>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</si>
  <si>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</si>
  <si>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</si>
  <si>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</si>
  <si>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</si>
  <si>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</si>
  <si>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</si>
  <si>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</si>
  <si>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</si>
  <si>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</si>
  <si>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</si>
  <si>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</si>
  <si>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</si>
  <si>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</si>
  <si>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</si>
  <si>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</si>
  <si>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</si>
  <si>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</si>
  <si>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</si>
  <si>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</si>
  <si>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</si>
  <si>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</si>
  <si>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</si>
  <si>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</si>
  <si>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</si>
  <si>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</si>
  <si>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</si>
  <si>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</si>
  <si>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</si>
  <si>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</si>
  <si>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</si>
  <si>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</si>
  <si>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</si>
  <si>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</si>
  <si>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</si>
  <si>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</si>
  <si>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</si>
  <si>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</si>
  <si>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</si>
  <si>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</si>
  <si>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</si>
  <si>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</si>
  <si>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</si>
  <si>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</si>
  <si>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</si>
  <si>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</si>
  <si>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</si>
  <si>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</si>
  <si>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</si>
  <si>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</si>
  <si>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</si>
  <si>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</si>
  <si>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</si>
  <si>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</si>
  <si>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</si>
  <si>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</si>
  <si>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</si>
  <si>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</si>
  <si>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</si>
  <si>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</si>
  <si>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</si>
  <si>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</si>
  <si>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</si>
  <si>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</si>
  <si>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</si>
  <si>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</si>
  <si>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</si>
  <si>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</si>
  <si>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</si>
  <si>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</si>
  <si>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</si>
  <si>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</si>
  <si>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</si>
  <si>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</si>
  <si>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</si>
  <si>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</si>
  <si>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</si>
  <si>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</si>
  <si>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</si>
  <si>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</si>
  <si>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</si>
  <si>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</si>
  <si>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</si>
  <si>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</si>
  <si>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</si>
  <si>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</si>
  <si>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</si>
  <si>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</si>
  <si>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</si>
  <si>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</si>
  <si>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</si>
  <si>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</si>
  <si>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</si>
  <si>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</si>
  <si>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</si>
  <si>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</si>
  <si>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</si>
  <si>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</si>
  <si>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</si>
  <si>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</si>
  <si>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</si>
  <si>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</si>
  <si>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</si>
  <si>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</si>
  <si>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</si>
  <si>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</si>
  <si>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</si>
  <si>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</si>
  <si>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</si>
  <si>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</si>
  <si>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</si>
  <si>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</si>
  <si>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</si>
  <si>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</si>
  <si>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</si>
  <si>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</si>
  <si>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</si>
  <si>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</si>
  <si>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</si>
  <si>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</si>
  <si>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</si>
  <si>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</si>
  <si>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</si>
  <si>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</si>
  <si>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</si>
  <si>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</si>
  <si>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</si>
  <si>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</si>
  <si>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</si>
  <si>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</si>
  <si>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</si>
  <si>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</si>
  <si>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</si>
  <si>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</si>
  <si>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</si>
  <si>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</si>
  <si>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</si>
  <si>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</si>
  <si>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</si>
  <si>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</si>
  <si>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</si>
  <si>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</si>
  <si>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</si>
  <si>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</si>
  <si>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</si>
  <si>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</si>
  <si>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</si>
  <si>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</si>
  <si>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</si>
  <si>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</si>
  <si>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</si>
  <si>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</si>
  <si>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</si>
  <si>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</si>
  <si>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</si>
  <si>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</si>
  <si>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</si>
  <si>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</si>
  <si>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</si>
  <si>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</si>
  <si>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</si>
  <si>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</si>
  <si>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</si>
  <si>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</si>
  <si>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</si>
  <si>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</si>
  <si>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</si>
  <si>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</si>
  <si>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</si>
  <si>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</si>
  <si>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</si>
  <si>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</si>
  <si>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</si>
  <si>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</si>
  <si>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</si>
  <si>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</si>
  <si>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</si>
  <si>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</si>
  <si>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</si>
  <si>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</si>
  <si>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</si>
  <si>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</si>
  <si>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</si>
  <si>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</si>
  <si>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</si>
  <si>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</si>
  <si>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</si>
  <si>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</si>
  <si>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</si>
  <si>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</si>
  <si>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</si>
  <si>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</si>
  <si>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</si>
  <si>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</si>
  <si>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</si>
  <si>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</si>
  <si>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</si>
  <si>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</si>
  <si>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</si>
  <si>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</si>
  <si>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</si>
  <si>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</si>
  <si>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</si>
  <si>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</si>
  <si>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</si>
  <si>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</si>
  <si>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</si>
  <si>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</si>
  <si>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</si>
  <si>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</si>
  <si>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</si>
  <si>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</si>
  <si>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</si>
  <si>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</si>
  <si>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</si>
  <si>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</si>
  <si>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</si>
  <si>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</si>
  <si>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</si>
  <si>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</si>
  <si>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</si>
  <si>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</si>
  <si>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</si>
  <si>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</si>
  <si>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</si>
  <si>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</si>
  <si>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</si>
  <si>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</si>
  <si>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</si>
  <si>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</si>
  <si>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</si>
  <si>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</si>
  <si>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</si>
  <si>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</si>
  <si>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</si>
  <si>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</si>
  <si>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</si>
  <si>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</si>
  <si>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</si>
  <si>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</si>
  <si>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</si>
  <si>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</si>
  <si>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</si>
  <si>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</si>
  <si>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</si>
  <si>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</si>
  <si>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</si>
  <si>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</si>
  <si>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</si>
  <si>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</si>
  <si>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</si>
  <si>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</si>
  <si>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</si>
  <si>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</si>
  <si>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</si>
  <si>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</si>
  <si>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</si>
  <si>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</si>
  <si>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</si>
  <si>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</si>
  <si>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</si>
  <si>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</si>
  <si>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</si>
  <si>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</si>
  <si>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</si>
  <si>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</si>
  <si>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</si>
  <si>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</si>
  <si>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</si>
  <si>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</si>
  <si>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</si>
  <si>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</si>
  <si>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</si>
  <si>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</si>
  <si>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</si>
  <si>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</si>
  <si>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</si>
  <si>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</si>
  <si>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</si>
  <si>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</si>
  <si>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</si>
  <si>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</si>
  <si>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</si>
  <si>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</si>
  <si>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</si>
  <si>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</si>
  <si>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</si>
  <si>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</si>
  <si>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</si>
  <si>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</si>
  <si>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</si>
  <si>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</si>
  <si>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</si>
  <si>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</si>
  <si>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</si>
  <si>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</si>
  <si>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</si>
  <si>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</si>
  <si>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</si>
  <si>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</si>
  <si>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</si>
  <si>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</si>
  <si>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</si>
  <si>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</si>
  <si>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</si>
  <si>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</si>
  <si>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</si>
  <si>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</si>
  <si>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</si>
  <si>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</si>
  <si>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</si>
  <si>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</si>
  <si>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</si>
  <si>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</si>
  <si>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</si>
  <si>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</si>
  <si>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</si>
  <si>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</si>
  <si>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</si>
  <si>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</si>
  <si>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</si>
  <si>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</si>
  <si>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</si>
  <si>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</si>
  <si>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</si>
  <si>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</si>
  <si>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</si>
  <si>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</si>
  <si>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</si>
  <si>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</si>
  <si>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</si>
  <si>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</si>
  <si>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</si>
  <si>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</si>
  <si>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</si>
  <si>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</si>
  <si>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</si>
  <si>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</si>
  <si>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</si>
  <si>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</si>
  <si>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</si>
  <si>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</si>
  <si>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</si>
  <si>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</si>
  <si>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</si>
  <si>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</si>
  <si>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</si>
  <si>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</si>
  <si>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</si>
  <si>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</si>
  <si>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</si>
  <si>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</si>
  <si>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</si>
  <si>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</si>
  <si>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</si>
  <si>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</si>
  <si>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</si>
  <si>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</si>
  <si>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</si>
  <si>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</si>
  <si>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</si>
  <si>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</si>
  <si>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</si>
  <si>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</si>
  <si>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</si>
  <si>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</si>
  <si>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</si>
  <si>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</si>
  <si>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</si>
  <si>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</si>
  <si>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</si>
  <si>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</si>
  <si>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</si>
  <si>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</si>
  <si>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</si>
  <si>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</si>
  <si>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</si>
  <si>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</si>
  <si>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</si>
  <si>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</si>
  <si>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</si>
  <si>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</si>
  <si>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</si>
  <si>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</si>
  <si>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</si>
  <si>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</si>
  <si>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</si>
  <si>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</si>
  <si>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</si>
  <si>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</si>
  <si>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</si>
  <si>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</si>
  <si>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</si>
  <si>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</si>
  <si>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</si>
  <si>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</si>
  <si>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</si>
  <si>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</si>
  <si>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</si>
  <si>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</si>
  <si>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</si>
  <si>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</si>
  <si>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</si>
  <si>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</si>
  <si>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</si>
  <si>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</si>
  <si>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</si>
  <si>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</si>
  <si>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</si>
  <si>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</si>
  <si>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</si>
  <si>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</si>
  <si>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</si>
  <si>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</si>
  <si>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</si>
  <si>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</si>
  <si>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</si>
  <si>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</si>
  <si>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</si>
  <si>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</si>
  <si>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</si>
  <si>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</si>
  <si>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</si>
  <si>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</si>
  <si>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</si>
  <si>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</si>
  <si>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</si>
  <si>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</si>
  <si>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</si>
  <si>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</si>
  <si>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</si>
  <si>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</si>
  <si>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</si>
  <si>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</si>
  <si>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</si>
  <si>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</si>
  <si>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</si>
  <si>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</si>
  <si>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</si>
  <si>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</si>
  <si>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</si>
  <si>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</si>
  <si>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</si>
  <si>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</si>
  <si>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</si>
  <si>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</si>
  <si>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</si>
  <si>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</si>
  <si>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</si>
  <si>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</si>
  <si>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</si>
  <si>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</si>
  <si>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</si>
  <si>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</si>
  <si>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</si>
  <si>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</si>
  <si>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</si>
  <si>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</si>
  <si>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</si>
  <si>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</si>
  <si>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</si>
  <si>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</si>
  <si>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</si>
  <si>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</si>
  <si>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</si>
  <si>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</si>
  <si>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</si>
  <si>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</si>
  <si>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</si>
  <si>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</si>
  <si>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</si>
  <si>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</si>
  <si>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</si>
  <si>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</si>
  <si>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</si>
  <si>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</si>
  <si>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</si>
  <si>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</si>
  <si>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</si>
  <si>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</si>
  <si>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</si>
  <si>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</si>
  <si>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</si>
  <si>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</si>
  <si>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</si>
  <si>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</si>
  <si>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</si>
  <si>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</si>
  <si>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</si>
  <si>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</si>
  <si>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</si>
  <si>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</si>
  <si>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</si>
  <si>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</si>
  <si>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</si>
  <si>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</si>
  <si>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</si>
  <si>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</si>
  <si>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</si>
  <si>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</si>
  <si>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</si>
  <si>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</si>
  <si>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</si>
  <si>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</si>
  <si>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</si>
  <si>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</si>
  <si>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</si>
  <si>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</si>
  <si>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</si>
  <si>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</si>
  <si>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</si>
  <si>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</si>
  <si>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</si>
  <si>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</si>
  <si>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</si>
  <si>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</si>
  <si>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</si>
  <si>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</si>
  <si>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</si>
  <si>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</si>
  <si>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</si>
  <si>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</si>
  <si>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</si>
  <si>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</si>
  <si>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</si>
  <si>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</si>
  <si>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</si>
  <si>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</si>
  <si>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</si>
  <si>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</si>
  <si>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</si>
  <si>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</si>
  <si>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</si>
  <si>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</si>
  <si>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</si>
  <si>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</si>
  <si>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</si>
  <si>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</si>
  <si>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</si>
  <si>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</si>
  <si>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</si>
  <si>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</si>
  <si>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</si>
  <si>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</si>
  <si>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</si>
  <si>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</si>
  <si>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</si>
  <si>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</si>
  <si>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</si>
  <si>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</si>
  <si>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</si>
  <si>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</si>
  <si>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</si>
  <si>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</si>
  <si>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</si>
  <si>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</si>
  <si>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</si>
  <si>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</si>
  <si>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</si>
  <si>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</si>
  <si>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</si>
  <si>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</si>
  <si>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</si>
  <si>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</si>
  <si>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</si>
  <si>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</si>
  <si>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</si>
  <si>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</si>
  <si>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</si>
  <si>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</si>
  <si>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</si>
  <si>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</si>
  <si>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</si>
  <si>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</si>
  <si>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</si>
  <si>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</si>
  <si>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</si>
  <si>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</si>
  <si>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</si>
  <si>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</si>
  <si>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</si>
  <si>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</si>
  <si>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</si>
  <si>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</si>
  <si>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</si>
  <si>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</si>
  <si>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</si>
  <si>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</si>
  <si>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</si>
  <si>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</si>
  <si>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</si>
  <si>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</si>
  <si>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</si>
  <si>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</si>
  <si>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</si>
  <si>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</si>
  <si>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</si>
  <si>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</si>
  <si>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</si>
  <si>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</si>
  <si>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</si>
  <si>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</si>
  <si>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</si>
  <si>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</si>
  <si>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</si>
  <si>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</si>
  <si>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</si>
  <si>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</si>
  <si>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</si>
  <si>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</si>
  <si>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</si>
  <si>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</si>
  <si>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</si>
  <si>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</si>
  <si>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</si>
  <si>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</si>
  <si>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</si>
  <si>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</si>
  <si>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</si>
  <si>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</si>
  <si>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</si>
  <si>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</si>
  <si>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</si>
  <si>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</si>
  <si>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</si>
  <si>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</si>
  <si>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</si>
  <si>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</si>
  <si>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</si>
  <si>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</si>
  <si>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</si>
  <si>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</si>
  <si>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</si>
  <si>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</si>
  <si>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</si>
  <si>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</si>
  <si>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</si>
  <si>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</si>
  <si>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</si>
  <si>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</si>
  <si>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</si>
  <si>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</si>
  <si>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</si>
  <si>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</si>
  <si>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</si>
  <si>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</si>
  <si>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</si>
  <si>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</si>
  <si>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</si>
  <si>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</si>
  <si>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</si>
  <si>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</si>
  <si>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</si>
  <si>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</si>
  <si>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</si>
  <si>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</si>
  <si>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</si>
  <si>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</si>
  <si>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</si>
  <si>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</si>
  <si>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</si>
  <si>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</si>
  <si>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</si>
  <si>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</si>
  <si>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</si>
  <si>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</si>
  <si>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</si>
  <si>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</si>
  <si>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</si>
  <si>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</si>
  <si>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</si>
  <si>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</si>
  <si>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</si>
  <si>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</si>
  <si>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</si>
  <si>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</si>
  <si>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</si>
  <si>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</si>
  <si>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</si>
  <si>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</si>
  <si>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</si>
  <si>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</si>
  <si>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</si>
  <si>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</si>
  <si>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</si>
  <si>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</si>
  <si>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</si>
  <si>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</si>
  <si>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</si>
  <si>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</si>
  <si>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</si>
  <si>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</si>
  <si>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</si>
  <si>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</si>
  <si>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</si>
  <si>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</si>
  <si>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</si>
  <si>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</si>
  <si>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</si>
  <si>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</si>
  <si>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</si>
  <si>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</si>
  <si>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</si>
  <si>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</si>
  <si>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</si>
  <si>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</si>
  <si>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</si>
  <si>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</si>
  <si>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</si>
  <si>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</si>
  <si>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</si>
  <si>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</si>
  <si>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</si>
  <si>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</si>
  <si>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</si>
  <si>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</si>
  <si>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</si>
  <si>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</si>
  <si>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</si>
  <si>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</si>
  <si>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</si>
  <si>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</si>
  <si>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</si>
  <si>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</si>
  <si>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</si>
  <si>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</si>
  <si>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</si>
  <si>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</si>
  <si>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</si>
  <si>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</si>
  <si>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</si>
  <si>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</si>
  <si>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</si>
  <si>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</si>
  <si>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</si>
  <si>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</si>
  <si>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</si>
  <si>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</si>
  <si>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</si>
  <si>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</si>
  <si>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</si>
  <si>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</si>
  <si>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</si>
  <si>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</si>
  <si>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</si>
  <si>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</si>
  <si>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</si>
  <si>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</si>
  <si>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</si>
  <si>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</si>
  <si>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</si>
  <si>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</si>
  <si>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</si>
  <si>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</si>
  <si>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</si>
  <si>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</si>
  <si>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</si>
  <si>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</si>
  <si>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</si>
  <si>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</si>
  <si>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</si>
  <si>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</si>
  <si>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</si>
  <si>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</si>
  <si>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</si>
  <si>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</si>
  <si>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</si>
  <si>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</si>
  <si>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</si>
  <si>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</si>
  <si>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</si>
  <si>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</si>
  <si>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</si>
  <si>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</si>
  <si>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</si>
  <si>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</si>
  <si>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</si>
  <si>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</si>
  <si>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</si>
  <si>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</si>
  <si>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</si>
  <si>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</si>
  <si>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</si>
  <si>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</si>
  <si>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</si>
  <si>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</si>
  <si>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</si>
  <si>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</si>
  <si>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</si>
  <si>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</si>
  <si>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</si>
  <si>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</si>
  <si>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</si>
  <si>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</si>
  <si>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</si>
  <si>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</si>
  <si>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</si>
  <si>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</si>
  <si>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</si>
  <si>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</si>
  <si>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</si>
  <si>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</si>
  <si>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</si>
  <si>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</si>
  <si>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</si>
  <si>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</si>
  <si>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</si>
  <si>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</si>
  <si>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</si>
  <si>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</si>
  <si>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</si>
  <si>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</si>
  <si>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</si>
  <si>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</si>
  <si>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</si>
  <si>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</si>
  <si>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</si>
  <si>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</si>
  <si>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</si>
  <si>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</si>
  <si>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</si>
  <si>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</si>
  <si>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</si>
  <si>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</si>
  <si>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</si>
  <si>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</si>
  <si>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</si>
  <si>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</si>
  <si>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</si>
  <si>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</si>
  <si>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</si>
  <si>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</si>
  <si>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</si>
  <si>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</si>
  <si>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</si>
  <si>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</si>
  <si>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</si>
  <si>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</si>
  <si>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</si>
  <si>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</si>
  <si>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</si>
  <si>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</si>
  <si>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</si>
  <si>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</si>
  <si>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</si>
  <si>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</si>
  <si>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</si>
  <si>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</si>
  <si>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</si>
  <si>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</si>
  <si>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</si>
  <si>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</si>
  <si>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</si>
  <si>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</si>
  <si>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</si>
  <si>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</si>
  <si>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</si>
  <si>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</si>
  <si>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</si>
  <si>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</si>
  <si>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</si>
  <si>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</si>
  <si>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</si>
  <si>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</si>
  <si>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</si>
  <si>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</si>
  <si>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</si>
  <si>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</si>
  <si>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</si>
  <si>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</si>
  <si>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</si>
  <si>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</si>
  <si>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</si>
  <si>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</si>
  <si>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</si>
  <si>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</si>
  <si>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</si>
  <si>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</si>
  <si>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</si>
  <si>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</si>
  <si>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</si>
  <si>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</si>
  <si>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</si>
  <si>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</si>
  <si>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</si>
  <si>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</si>
  <si>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</si>
  <si>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</si>
  <si>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</si>
  <si>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</si>
  <si>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</si>
  <si>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</si>
  <si>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</si>
  <si>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</si>
  <si>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</si>
  <si>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</si>
  <si>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</si>
  <si>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</si>
  <si>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</si>
  <si>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</si>
  <si>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</si>
  <si>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</si>
  <si>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</si>
  <si>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</si>
  <si>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</si>
  <si>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</si>
  <si>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</si>
  <si>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</si>
  <si>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</si>
  <si>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</si>
  <si>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</si>
  <si>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</si>
  <si>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</si>
  <si>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</si>
  <si>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</si>
  <si>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</si>
  <si>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</si>
  <si>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</si>
  <si>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</si>
  <si>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</si>
  <si>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</si>
  <si>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</si>
  <si>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</si>
  <si>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</si>
  <si>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</si>
  <si>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</si>
  <si>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</si>
  <si>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</si>
  <si>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</si>
  <si>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</si>
  <si>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</si>
  <si>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</si>
  <si>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</si>
  <si>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</si>
  <si>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</si>
  <si>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</si>
  <si>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</si>
  <si>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</si>
  <si>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</si>
  <si>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</si>
  <si>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</si>
  <si>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</si>
  <si>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</si>
  <si>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</si>
  <si>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</si>
  <si>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</si>
  <si>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</si>
  <si>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</si>
  <si>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</si>
  <si>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</si>
  <si>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</si>
  <si>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</si>
  <si>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</si>
  <si>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</si>
  <si>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</si>
  <si>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</si>
  <si>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</si>
  <si>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</si>
  <si>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</si>
  <si>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</si>
  <si>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</si>
  <si>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</si>
  <si>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</si>
  <si>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</si>
  <si>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</si>
  <si>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</si>
  <si>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</si>
  <si>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</si>
  <si>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</si>
  <si>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</si>
  <si>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</si>
  <si>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</si>
  <si>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</si>
  <si>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</si>
  <si>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</si>
  <si>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</si>
  <si>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</si>
  <si>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</si>
  <si>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</si>
  <si>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</si>
  <si>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</si>
  <si>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</si>
  <si>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</si>
  <si>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</si>
  <si>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</si>
  <si>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</si>
  <si>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</si>
  <si>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</si>
  <si>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</si>
  <si>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</si>
  <si>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</si>
  <si>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</si>
  <si>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</si>
  <si>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</si>
  <si>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</si>
  <si>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</si>
  <si>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</si>
  <si>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</si>
  <si>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</si>
  <si>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</si>
  <si>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</si>
  <si>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</si>
  <si>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</si>
  <si>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</si>
  <si>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</si>
  <si>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</si>
  <si>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</si>
  <si>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</si>
  <si>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</si>
  <si>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</si>
  <si>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</si>
  <si>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</si>
  <si>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</si>
  <si>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</si>
  <si>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</si>
  <si>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</si>
  <si>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</si>
  <si>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</si>
  <si>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</si>
  <si>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</si>
  <si>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</si>
  <si>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</si>
  <si>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</si>
  <si>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</si>
  <si>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</si>
  <si>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</si>
  <si>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</si>
  <si>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</si>
  <si>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</si>
  <si>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</si>
  <si>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</si>
  <si>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</si>
  <si>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</si>
  <si>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</si>
  <si>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</si>
  <si>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</si>
  <si>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</si>
  <si>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</si>
  <si>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</si>
  <si>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</si>
  <si>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</si>
  <si>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</si>
  <si>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</si>
  <si>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</si>
  <si>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</si>
  <si>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</si>
  <si>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</si>
  <si>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</si>
  <si>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</si>
  <si>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</si>
  <si>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</si>
  <si>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</si>
  <si>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</si>
  <si>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</si>
  <si>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</si>
  <si>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</si>
  <si>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</si>
  <si>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</si>
  <si>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</si>
  <si>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</si>
  <si>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</si>
  <si>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</si>
  <si>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</si>
  <si>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</si>
  <si>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</si>
  <si>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</si>
  <si>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</si>
  <si>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</si>
  <si>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</si>
  <si>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</si>
  <si>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</si>
  <si>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</si>
  <si>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</si>
  <si>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</si>
  <si>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</si>
  <si>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</si>
  <si>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</si>
  <si>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</si>
  <si>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</si>
  <si>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</si>
  <si>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</si>
  <si>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</si>
  <si>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</si>
  <si>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</si>
  <si>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</si>
  <si>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</si>
  <si>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</si>
  <si>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</si>
  <si>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</si>
  <si>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</si>
  <si>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</si>
  <si>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</si>
  <si>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</si>
  <si>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</si>
  <si>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</si>
  <si>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</si>
  <si>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</si>
  <si>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</si>
  <si>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</si>
  <si>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</si>
  <si>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</si>
  <si>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</si>
  <si>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</si>
  <si>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</si>
  <si>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</si>
  <si>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</si>
  <si>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</si>
  <si>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</si>
  <si>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</si>
  <si>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</si>
  <si>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</si>
  <si>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</si>
  <si>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</si>
  <si>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</si>
  <si>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</si>
  <si>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</si>
  <si>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</si>
  <si>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</si>
  <si>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</si>
  <si>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</si>
  <si>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</si>
  <si>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</si>
  <si>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</si>
  <si>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</si>
  <si>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</si>
  <si>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</si>
  <si>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</si>
  <si>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</si>
  <si>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</si>
  <si>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</si>
  <si>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</si>
  <si>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</si>
  <si>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</si>
  <si>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</si>
  <si>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</si>
  <si>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</si>
  <si>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</si>
  <si>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</si>
  <si>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</si>
  <si>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</si>
  <si>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</si>
  <si>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</si>
  <si>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</si>
  <si>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</si>
  <si>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</si>
  <si>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</si>
  <si>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</si>
  <si>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</si>
  <si>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</si>
  <si>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</si>
  <si>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</si>
  <si>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</si>
  <si>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</si>
  <si>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</si>
  <si>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</si>
  <si>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</si>
  <si>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</si>
  <si>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</si>
  <si>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</si>
  <si>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</si>
  <si>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</si>
  <si>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</si>
  <si>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</si>
  <si>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</si>
  <si>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</si>
  <si>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</si>
  <si>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</si>
  <si>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</si>
  <si>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</si>
  <si>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</si>
  <si>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</si>
  <si>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</si>
  <si>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</si>
  <si>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</si>
  <si>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</si>
  <si>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</si>
  <si>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</si>
  <si>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</si>
  <si>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</si>
  <si>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</si>
  <si>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</si>
  <si>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</si>
  <si>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</si>
  <si>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</si>
  <si>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</si>
  <si>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</si>
  <si>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</si>
  <si>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</si>
  <si>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</si>
  <si>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</si>
  <si>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</si>
  <si>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</si>
  <si>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</si>
  <si>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</si>
  <si>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</si>
  <si>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</si>
  <si>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</si>
  <si>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</si>
  <si>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</si>
  <si>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</si>
  <si>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</si>
  <si>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</si>
  <si>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</si>
  <si>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</si>
  <si>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</si>
  <si>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</si>
  <si>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</si>
  <si>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</si>
  <si>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</si>
  <si>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</si>
  <si>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</si>
  <si>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</si>
  <si>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</si>
  <si>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</si>
  <si>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</si>
  <si>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</si>
  <si>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</si>
  <si>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</si>
  <si>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</si>
  <si>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</si>
  <si>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</si>
  <si>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</si>
  <si>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</si>
  <si>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</si>
  <si>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</si>
  <si>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</si>
  <si>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</si>
  <si>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</si>
  <si>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</si>
  <si>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</si>
  <si>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</si>
  <si>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</si>
  <si>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</si>
  <si>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</si>
  <si>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</si>
  <si>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</si>
  <si>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</si>
  <si>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</si>
  <si>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</si>
  <si>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</si>
  <si>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</si>
  <si>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</si>
  <si>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</si>
  <si>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</si>
  <si>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</si>
  <si>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</si>
  <si>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</si>
  <si>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</si>
  <si>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</si>
  <si>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</si>
  <si>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</si>
  <si>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</si>
  <si>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</si>
  <si>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</si>
  <si>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</si>
  <si>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</si>
  <si>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</si>
  <si>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</si>
  <si>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</si>
  <si>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</si>
  <si>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</si>
  <si>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</si>
  <si>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</si>
  <si>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</si>
  <si>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</si>
  <si>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</si>
  <si>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</si>
  <si>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</si>
  <si>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</si>
  <si>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</si>
  <si>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</si>
  <si>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</si>
  <si>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</si>
  <si>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</si>
  <si>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</si>
  <si>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</si>
  <si>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</si>
  <si>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</si>
  <si>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</si>
  <si>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</si>
  <si>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</si>
  <si>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</si>
  <si>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</si>
  <si>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</si>
  <si>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</si>
  <si>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</si>
  <si>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</si>
  <si>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</si>
  <si>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</si>
  <si>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</si>
  <si>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</si>
  <si>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</si>
  <si>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</si>
  <si>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</si>
  <si>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</si>
  <si>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</si>
  <si>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</si>
  <si>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</si>
  <si>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</si>
  <si>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</si>
  <si>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</si>
  <si>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</si>
  <si>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</si>
  <si>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</si>
  <si>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</si>
  <si>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</si>
  <si>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</si>
  <si>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</si>
  <si>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</si>
  <si>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</si>
  <si>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</si>
  <si>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</si>
  <si>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</si>
  <si>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</si>
  <si>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</si>
  <si>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</si>
  <si>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</si>
  <si>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</si>
  <si>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</si>
  <si>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</si>
  <si>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</si>
  <si>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</si>
  <si>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</si>
  <si>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</si>
  <si>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</si>
  <si>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</si>
  <si>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</si>
  <si>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</si>
  <si>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</si>
  <si>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</si>
  <si>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</si>
  <si>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</si>
  <si>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</si>
  <si>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</si>
  <si>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</si>
  <si>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</si>
  <si>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</si>
  <si>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</si>
  <si>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</si>
  <si>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</si>
  <si>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</si>
  <si>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</si>
  <si>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</si>
  <si>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</si>
  <si>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</si>
  <si>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</si>
  <si>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</si>
  <si>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</si>
  <si>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</si>
  <si>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</si>
  <si>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</si>
  <si>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</si>
  <si>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</si>
  <si>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</si>
  <si>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</si>
  <si>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</si>
  <si>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</si>
  <si>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</si>
  <si>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</si>
  <si>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</si>
  <si>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</si>
  <si>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</si>
  <si>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</si>
  <si>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</si>
  <si>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</si>
  <si>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</si>
  <si>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</si>
  <si>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</si>
  <si>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</si>
  <si>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</si>
  <si>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</si>
  <si>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</si>
  <si>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</si>
  <si>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</si>
  <si>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</si>
  <si>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</si>
  <si>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</si>
  <si>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</si>
  <si>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</si>
  <si>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</si>
  <si>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</si>
  <si>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</si>
  <si>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</si>
  <si>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</si>
  <si>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</si>
  <si>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</si>
  <si>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</si>
  <si>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</si>
  <si>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</si>
  <si>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</si>
  <si>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</si>
  <si>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</si>
  <si>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</si>
  <si>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</si>
  <si>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</si>
  <si>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</si>
  <si>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</si>
  <si>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</si>
  <si>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</si>
  <si>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</si>
  <si>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</si>
  <si>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</si>
  <si>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</si>
  <si>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</si>
  <si>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</si>
  <si>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</si>
  <si>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</si>
  <si>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</si>
  <si>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</si>
  <si>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</si>
  <si>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</si>
  <si>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</si>
  <si>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</si>
  <si>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</si>
  <si>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</si>
  <si>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</si>
  <si>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</si>
  <si>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</si>
  <si>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</si>
  <si>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</si>
  <si>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</si>
  <si>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</si>
  <si>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</si>
  <si>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</si>
  <si>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</si>
  <si>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</si>
  <si>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</si>
  <si>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</si>
  <si>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</si>
  <si>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</si>
  <si>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</si>
  <si>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</si>
  <si>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</si>
  <si>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</si>
  <si>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</si>
  <si>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</si>
  <si>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</si>
  <si>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</si>
  <si>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</si>
  <si>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</si>
  <si>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</si>
  <si>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</si>
  <si>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</si>
  <si>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</si>
  <si>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</si>
  <si>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</si>
  <si>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</si>
  <si>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</si>
  <si>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</si>
  <si>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</si>
  <si>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</si>
  <si>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</si>
  <si>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</si>
  <si>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</si>
  <si>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</si>
  <si>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</si>
  <si>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</si>
  <si>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</si>
  <si>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</si>
  <si>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</si>
  <si>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</si>
  <si>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</si>
  <si>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</si>
  <si>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</si>
  <si>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</si>
  <si>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</si>
  <si>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</si>
  <si>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</si>
  <si>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</si>
  <si>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</si>
  <si>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</si>
  <si>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</si>
  <si>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</si>
  <si>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</si>
  <si>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</si>
  <si>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</si>
  <si>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</si>
  <si>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</si>
  <si>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</si>
  <si>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</si>
  <si>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</si>
  <si>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</si>
  <si>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</si>
  <si>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</si>
  <si>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</si>
  <si>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</si>
  <si>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</si>
  <si>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</si>
  <si>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</si>
  <si>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</si>
  <si>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</si>
  <si>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</si>
  <si>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</si>
  <si>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</si>
  <si>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</si>
  <si>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</si>
  <si>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</si>
  <si>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</si>
  <si>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</si>
  <si>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</si>
  <si>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</si>
  <si>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</si>
  <si>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</si>
  <si>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</si>
  <si>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</si>
  <si>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</si>
  <si>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</si>
  <si>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</si>
  <si>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</si>
  <si>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</si>
  <si>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</si>
  <si>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</si>
  <si>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</si>
  <si>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</si>
  <si>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</si>
  <si>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</si>
  <si>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</si>
  <si>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</si>
  <si>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</si>
  <si>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</si>
  <si>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</si>
  <si>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</si>
  <si>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</si>
  <si>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</si>
  <si>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</si>
  <si>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</si>
  <si>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</si>
  <si>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</si>
  <si>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</si>
  <si>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</si>
  <si>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</si>
  <si>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</si>
  <si>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</si>
  <si>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</si>
  <si>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</si>
  <si>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</si>
  <si>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</si>
  <si>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</si>
  <si>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</si>
  <si>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</si>
  <si>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</si>
  <si>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</si>
  <si>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</si>
  <si>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</si>
  <si>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</si>
  <si>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</si>
  <si>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</si>
  <si>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</si>
  <si>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</si>
  <si>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</si>
  <si>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</si>
  <si>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</si>
  <si>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</si>
  <si>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</si>
  <si>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</si>
  <si>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</si>
  <si>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</si>
  <si>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</si>
  <si>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</si>
  <si>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</si>
  <si>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</si>
  <si>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</si>
  <si>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</si>
  <si>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</si>
  <si>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</si>
  <si>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</si>
  <si>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</si>
  <si>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</si>
  <si>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</si>
  <si>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</si>
  <si>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</si>
  <si>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</si>
  <si>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</si>
  <si>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</si>
  <si>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</si>
  <si>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</si>
  <si>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</si>
  <si>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</si>
  <si>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</si>
  <si>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</si>
  <si>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</si>
  <si>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</si>
  <si>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</si>
  <si>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</si>
  <si>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</si>
  <si>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</si>
  <si>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</si>
  <si>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</si>
  <si>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</si>
  <si>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</si>
  <si>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</si>
  <si>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</si>
  <si>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</si>
  <si>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</si>
  <si>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</si>
  <si>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</si>
  <si>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</si>
  <si>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</si>
  <si>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</si>
  <si>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</si>
  <si>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</si>
  <si>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</si>
  <si>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</si>
  <si>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</si>
  <si>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</si>
  <si>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</si>
  <si>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</si>
  <si>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</si>
  <si>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</si>
  <si>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</si>
  <si>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</si>
  <si>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</si>
  <si>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</si>
  <si>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</si>
  <si>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</si>
  <si>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</si>
  <si>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</si>
  <si>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</si>
  <si>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</si>
  <si>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</si>
  <si>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</si>
  <si>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</si>
  <si>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</si>
  <si>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</si>
  <si>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</si>
  <si>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</si>
  <si>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</si>
  <si>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</si>
  <si>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</si>
  <si>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</si>
  <si>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</si>
  <si>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</si>
  <si>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</si>
  <si>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</si>
  <si>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</si>
  <si>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</si>
  <si>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</si>
  <si>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</si>
  <si>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</si>
  <si>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</si>
  <si>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</si>
  <si>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</si>
  <si>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</si>
  <si>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</si>
  <si>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</si>
  <si>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</si>
  <si>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</si>
  <si>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</si>
  <si>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</si>
  <si>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</si>
  <si>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</si>
  <si>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</si>
  <si>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</si>
  <si>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</si>
  <si>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</si>
  <si>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</si>
  <si>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</si>
  <si>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</si>
  <si>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</si>
  <si>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</si>
  <si>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</si>
  <si>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</si>
  <si>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</si>
  <si>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</si>
  <si>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</si>
  <si>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</si>
  <si>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</si>
  <si>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</si>
  <si>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</si>
  <si>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</si>
  <si>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</si>
  <si>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</si>
  <si>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</si>
  <si>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</si>
  <si>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</si>
  <si>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</si>
  <si>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</si>
  <si>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</si>
  <si>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</si>
  <si>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</si>
  <si>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</si>
  <si>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</si>
  <si>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</si>
  <si>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</si>
  <si>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</si>
  <si>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</si>
  <si>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</si>
  <si>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</si>
  <si>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</si>
  <si>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</si>
  <si>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</si>
  <si>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</si>
  <si>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</si>
  <si>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</si>
  <si>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</si>
  <si>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</si>
  <si>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</si>
  <si>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</si>
  <si>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</si>
  <si>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</si>
  <si>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</si>
  <si>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</si>
  <si>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</si>
  <si>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</si>
  <si>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</si>
  <si>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</si>
  <si>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</si>
  <si>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</si>
  <si>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</si>
  <si>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</si>
  <si>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</si>
  <si>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</si>
  <si>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</si>
  <si>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</si>
  <si>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</si>
  <si>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</si>
  <si>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</si>
  <si>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</si>
  <si>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</si>
  <si>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</si>
  <si>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</si>
  <si>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</si>
  <si>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</si>
  <si>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</si>
  <si>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</si>
  <si>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</si>
  <si>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</si>
  <si>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</si>
  <si>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</si>
  <si>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</si>
  <si>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</si>
  <si>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</si>
  <si>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</si>
  <si>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</si>
  <si>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</si>
  <si>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</si>
  <si>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</si>
  <si>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</si>
  <si>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</si>
  <si>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</si>
  <si>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</si>
  <si>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</si>
  <si>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</si>
  <si>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</si>
  <si>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</si>
  <si>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</si>
  <si>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</si>
  <si>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</si>
  <si>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</si>
  <si>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</si>
  <si>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</si>
  <si>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</si>
  <si>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</si>
  <si>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</si>
  <si>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</si>
  <si>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</si>
  <si>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</si>
  <si>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</si>
  <si>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</si>
  <si>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</si>
  <si>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</si>
  <si>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</si>
  <si>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</si>
  <si>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</si>
  <si>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</si>
  <si>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</si>
  <si>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</si>
  <si>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</si>
  <si>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</si>
  <si>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</si>
  <si>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</si>
  <si>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</si>
  <si>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</si>
  <si>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</si>
  <si>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</si>
  <si>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</si>
  <si>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</si>
  <si>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</si>
  <si>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</si>
  <si>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</si>
  <si>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</si>
  <si>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</si>
  <si>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</si>
  <si>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</si>
  <si>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</si>
  <si>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</si>
  <si>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</si>
  <si>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</si>
  <si>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</si>
  <si>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</si>
  <si>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</si>
  <si>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</si>
  <si>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</si>
  <si>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</si>
  <si>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</si>
  <si>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</si>
  <si>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</si>
  <si>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</si>
  <si>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</si>
  <si>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</si>
  <si>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</si>
  <si>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</si>
  <si>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</si>
  <si>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</si>
  <si>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</si>
  <si>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</si>
  <si>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</si>
  <si>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</si>
  <si>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</si>
  <si>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</si>
  <si>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</si>
  <si>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</si>
  <si>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</si>
  <si>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</si>
  <si>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</si>
  <si>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</si>
  <si>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</si>
  <si>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</si>
  <si>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</si>
  <si>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</si>
  <si>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</si>
  <si>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</si>
  <si>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</si>
  <si>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</si>
  <si>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</si>
  <si>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</si>
  <si>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</si>
  <si>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</si>
  <si>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</si>
  <si>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</si>
  <si>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</si>
  <si>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</si>
  <si>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</si>
  <si>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</si>
  <si>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</si>
  <si>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</si>
  <si>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</si>
  <si>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</si>
  <si>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</si>
  <si>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</si>
  <si>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</si>
  <si>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</si>
  <si>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</si>
  <si>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</si>
  <si>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</si>
  <si>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</si>
  <si>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</si>
  <si>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</si>
  <si>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</si>
  <si>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</si>
  <si>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</si>
  <si>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</si>
  <si>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</si>
  <si>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</si>
  <si>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</si>
  <si>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</si>
  <si>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</si>
  <si>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</si>
  <si>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</si>
  <si>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</si>
  <si>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</si>
  <si>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</si>
  <si>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</si>
  <si>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</si>
  <si>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</si>
  <si>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</si>
  <si>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</si>
  <si>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</si>
  <si>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</si>
  <si>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</si>
  <si>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</si>
  <si>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</si>
  <si>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</si>
  <si>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</si>
  <si>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</si>
  <si>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</si>
  <si>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</si>
  <si>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</si>
  <si>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</si>
  <si>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</si>
  <si>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</si>
  <si>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</si>
  <si>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</si>
  <si>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</si>
  <si>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</si>
  <si>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</si>
  <si>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</si>
  <si>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</si>
  <si>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</si>
  <si>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</si>
  <si>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</si>
  <si>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</si>
  <si>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</si>
  <si>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</si>
  <si>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</si>
  <si>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</si>
  <si>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</si>
  <si>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</si>
  <si>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</si>
  <si>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</si>
  <si>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</si>
  <si>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</si>
  <si>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</si>
  <si>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</si>
  <si>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</si>
  <si>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</si>
  <si>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</si>
  <si>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</si>
  <si>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</si>
  <si>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</si>
  <si>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</si>
  <si>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</si>
  <si>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</si>
  <si>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</si>
  <si>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</si>
  <si>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</si>
  <si>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</si>
  <si>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</si>
  <si>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</si>
  <si>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</si>
  <si>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</si>
  <si>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</si>
  <si>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</si>
  <si>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</si>
  <si>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</si>
  <si>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</si>
  <si>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</si>
  <si>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</si>
  <si>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</si>
  <si>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</si>
  <si>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</si>
  <si>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</si>
  <si>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</si>
  <si>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</si>
  <si>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</si>
  <si>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</si>
  <si>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</si>
  <si>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</si>
  <si>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</si>
  <si>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</si>
  <si>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</si>
  <si>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</si>
  <si>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</si>
  <si>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</si>
  <si>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</si>
  <si>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</si>
  <si>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</si>
  <si>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</si>
  <si>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</si>
  <si>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</si>
  <si>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</si>
  <si>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</si>
  <si>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</si>
  <si>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</si>
  <si>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</si>
  <si>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</si>
  <si>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</si>
  <si>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</si>
  <si>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</si>
  <si>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</si>
  <si>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</si>
  <si>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</si>
  <si>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</si>
  <si>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</si>
  <si>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</si>
  <si>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</si>
  <si>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</si>
  <si>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</si>
  <si>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</si>
  <si>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</si>
  <si>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</si>
  <si>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</si>
  <si>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</si>
  <si>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</si>
  <si>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</si>
  <si>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</si>
  <si>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</si>
  <si>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</si>
  <si>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</si>
  <si>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</si>
  <si>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</si>
  <si>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</si>
  <si>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</si>
  <si>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</si>
  <si>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</si>
  <si>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</si>
  <si>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</si>
  <si>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</si>
  <si>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</si>
  <si>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</si>
  <si>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</si>
  <si>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</si>
  <si>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</si>
  <si>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</si>
  <si>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</si>
  <si>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</si>
  <si>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</si>
  <si>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</si>
  <si>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</si>
  <si>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</si>
  <si>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</si>
  <si>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</si>
  <si>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</si>
  <si>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</si>
  <si>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</si>
  <si>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</si>
  <si>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</si>
  <si>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</si>
  <si>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</si>
  <si>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</si>
  <si>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</si>
  <si>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</si>
  <si>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</si>
  <si>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</si>
  <si>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</si>
  <si>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</si>
  <si>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</si>
  <si>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</si>
  <si>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</si>
  <si>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</si>
  <si>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</si>
  <si>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</si>
  <si>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</si>
  <si>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</si>
  <si>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</si>
  <si>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</si>
  <si>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</si>
  <si>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</si>
  <si>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</si>
  <si>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</si>
  <si>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</si>
  <si>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</si>
  <si>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</si>
  <si>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</si>
  <si>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</si>
  <si>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</si>
  <si>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</si>
  <si>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</si>
  <si>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</si>
  <si>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</si>
  <si>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</si>
  <si>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</si>
  <si>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</si>
  <si>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</si>
  <si>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</si>
  <si>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</si>
  <si>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</si>
  <si>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</si>
  <si>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</si>
  <si>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</si>
  <si>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</si>
  <si>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</si>
  <si>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</si>
  <si>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</si>
  <si>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</si>
  <si>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</si>
  <si>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</si>
  <si>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</si>
  <si>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</si>
  <si>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</si>
  <si>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</si>
  <si>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</si>
  <si>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</si>
  <si>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</si>
  <si>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</si>
  <si>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</si>
  <si>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</si>
  <si>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</si>
  <si>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</si>
  <si>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</si>
  <si>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</si>
  <si>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</si>
  <si>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</si>
  <si>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</si>
  <si>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</si>
  <si>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</si>
  <si>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</si>
  <si>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</si>
  <si>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</si>
  <si>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</si>
  <si>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</si>
  <si>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</si>
  <si>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</si>
  <si>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</si>
  <si>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</si>
  <si>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</si>
  <si>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</si>
  <si>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</si>
  <si>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</si>
  <si>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</si>
  <si>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</si>
  <si>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</si>
  <si>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</si>
  <si>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</si>
  <si>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</si>
  <si>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</si>
  <si>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</si>
  <si>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</si>
  <si>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</si>
  <si>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</si>
  <si>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</si>
  <si>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</si>
  <si>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</si>
  <si>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</si>
  <si>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</si>
  <si>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</si>
  <si>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</si>
  <si>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</si>
  <si>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</si>
  <si>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</si>
  <si>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</si>
  <si>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</si>
  <si>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</si>
  <si>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</si>
  <si>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</si>
  <si>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</si>
  <si>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</si>
  <si>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</si>
  <si>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</si>
  <si>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</si>
  <si>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</si>
  <si>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</si>
  <si>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</si>
  <si>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</si>
  <si>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</si>
  <si>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</si>
  <si>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</si>
  <si>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</si>
  <si>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</si>
  <si>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</si>
  <si>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</si>
  <si>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</si>
  <si>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</si>
  <si>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</si>
  <si>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</si>
  <si>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</si>
  <si>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</si>
  <si>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</si>
  <si>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</si>
  <si>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</si>
  <si>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</si>
  <si>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</si>
  <si>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</si>
  <si>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</si>
  <si>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</si>
  <si>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</si>
  <si>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</si>
  <si>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</si>
  <si>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</si>
  <si>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</si>
  <si>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</si>
  <si>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</si>
  <si>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</si>
  <si>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</si>
  <si>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</si>
  <si>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</si>
  <si>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</si>
  <si>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</si>
  <si>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</si>
  <si>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</si>
  <si>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</si>
  <si>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</si>
  <si>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</si>
  <si>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</si>
  <si>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</si>
  <si>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</si>
  <si>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</si>
  <si>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</si>
  <si>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</si>
  <si>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</si>
  <si>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</si>
  <si>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</si>
  <si>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</si>
  <si>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</si>
  <si>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</si>
  <si>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</si>
  <si>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</si>
  <si>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</si>
  <si>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</si>
  <si>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</si>
  <si>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</si>
  <si>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</si>
  <si>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</si>
  <si>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</si>
  <si>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</si>
  <si>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</si>
  <si>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</si>
  <si>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</si>
  <si>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</si>
  <si>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</si>
  <si>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</si>
  <si>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</si>
  <si>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</si>
  <si>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</si>
  <si>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</si>
  <si>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</si>
  <si>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</si>
  <si>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</si>
  <si>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</si>
  <si>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</si>
  <si>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</si>
  <si>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</si>
  <si>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</si>
  <si>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</si>
  <si>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</si>
  <si>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</si>
  <si>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</si>
  <si>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</si>
  <si>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</si>
  <si>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</si>
  <si>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</si>
  <si>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</si>
  <si>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</si>
  <si>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</si>
  <si>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</si>
  <si>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</si>
  <si>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</si>
  <si>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</si>
  <si>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</si>
  <si>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</si>
  <si>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</si>
  <si>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</si>
  <si>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</si>
  <si>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</si>
  <si>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</si>
  <si>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</si>
  <si>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</si>
  <si>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</si>
  <si>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</si>
  <si>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</si>
  <si>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</si>
  <si>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</si>
  <si>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</si>
  <si>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</si>
  <si>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</si>
  <si>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</si>
  <si>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</si>
  <si>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</si>
  <si>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</si>
  <si>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</si>
  <si>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</si>
  <si>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</si>
  <si>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</si>
  <si>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</si>
  <si>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</si>
  <si>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</si>
  <si>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</si>
  <si>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</si>
  <si>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</si>
  <si>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</si>
  <si>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</si>
  <si>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</si>
  <si>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</si>
  <si>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</si>
  <si>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</si>
  <si>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</si>
  <si>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</si>
  <si>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</si>
  <si>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</si>
  <si>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</si>
  <si>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</si>
  <si>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</si>
  <si>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</si>
  <si>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</si>
  <si>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</si>
  <si>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</si>
  <si>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</si>
  <si>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</si>
  <si>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</si>
  <si>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</si>
  <si>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</si>
  <si>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</si>
  <si>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</si>
  <si>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</si>
  <si>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</si>
  <si>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</si>
  <si>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</si>
  <si>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</si>
  <si>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</si>
  <si>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</si>
  <si>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</si>
  <si>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</si>
  <si>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</si>
  <si>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</si>
  <si>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</si>
  <si>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</si>
  <si>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</si>
  <si>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</si>
  <si>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</si>
  <si>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</si>
  <si>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</si>
  <si>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</si>
  <si>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</si>
  <si>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</si>
  <si>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</si>
  <si>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</si>
  <si>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</si>
  <si>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</si>
  <si>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</si>
  <si>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</si>
  <si>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</si>
  <si>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</si>
  <si>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</si>
  <si>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</si>
  <si>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</si>
  <si>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</si>
  <si>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</si>
  <si>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</si>
  <si>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</si>
  <si>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</si>
  <si>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</si>
  <si>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</si>
  <si>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</si>
  <si>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</si>
  <si>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</si>
  <si>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</si>
  <si>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</si>
  <si>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</si>
  <si>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</si>
  <si>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</si>
  <si>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</si>
  <si>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</si>
  <si>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</si>
  <si>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</si>
  <si>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</si>
  <si>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</si>
  <si>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</si>
  <si>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</si>
  <si>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</si>
  <si>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</si>
  <si>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</si>
  <si>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</si>
  <si>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</si>
  <si>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</si>
  <si>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</si>
  <si>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</si>
  <si>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</si>
  <si>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</si>
  <si>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</si>
  <si>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</si>
  <si>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</si>
  <si>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</si>
  <si>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</si>
  <si>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</si>
  <si>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</si>
  <si>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</si>
  <si>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</si>
  <si>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</si>
  <si>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</si>
  <si>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</si>
  <si>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</si>
  <si>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</si>
  <si>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</si>
  <si>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</si>
  <si>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</si>
  <si>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</si>
  <si>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</si>
  <si>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</si>
  <si>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</si>
  <si>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</si>
  <si>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</si>
  <si>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</si>
  <si>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</si>
  <si>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</si>
  <si>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</si>
  <si>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</si>
  <si>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</si>
  <si>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</si>
  <si>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</si>
  <si>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</si>
  <si>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</si>
  <si>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</si>
  <si>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</si>
  <si>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</si>
  <si>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</si>
  <si>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</si>
  <si>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</si>
  <si>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</si>
  <si>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</si>
  <si>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</si>
  <si>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</si>
  <si>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</si>
  <si>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</si>
  <si>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</si>
  <si>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</si>
  <si>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</si>
  <si>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</si>
  <si>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</si>
  <si>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</si>
  <si>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</si>
  <si>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</si>
  <si>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</si>
  <si>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</si>
  <si>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</si>
  <si>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</si>
  <si>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</si>
  <si>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</si>
  <si>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</si>
  <si>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</si>
  <si>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</si>
  <si>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</si>
  <si>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</si>
  <si>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</si>
  <si>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</si>
  <si>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</si>
  <si>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</si>
  <si>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</si>
  <si>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</si>
  <si>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</si>
  <si>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</si>
  <si>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</si>
  <si>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</si>
  <si>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</si>
  <si>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</si>
  <si>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</si>
  <si>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</si>
  <si>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</si>
  <si>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</si>
  <si>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</si>
  <si>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</si>
  <si>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</si>
  <si>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</si>
  <si>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</si>
  <si>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</si>
  <si>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</si>
  <si>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</si>
  <si>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</si>
  <si>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</si>
  <si>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</si>
  <si>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</si>
  <si>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</si>
  <si>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</si>
  <si>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</si>
  <si>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</si>
  <si>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</si>
  <si>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</si>
  <si>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</si>
  <si>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</si>
  <si>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</si>
  <si>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</si>
  <si>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</si>
  <si>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</si>
  <si>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</si>
  <si>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</si>
  <si>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</si>
  <si>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</si>
  <si>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</si>
  <si>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</si>
  <si>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</si>
  <si>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</si>
  <si>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</si>
  <si>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</si>
  <si>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</si>
  <si>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</si>
  <si>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</si>
  <si>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</si>
  <si>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</si>
  <si>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</si>
  <si>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</si>
  <si>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</si>
  <si>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</si>
  <si>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</si>
  <si>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</si>
  <si>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</si>
  <si>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</si>
  <si>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</si>
  <si>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</si>
  <si>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</si>
  <si>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</si>
  <si>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</si>
  <si>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</si>
  <si>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</si>
  <si>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</si>
  <si>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</si>
  <si>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</si>
  <si>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</si>
  <si>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</si>
  <si>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</si>
  <si>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</si>
  <si>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</si>
  <si>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</si>
  <si>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</si>
  <si>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</si>
  <si>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</si>
  <si>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</si>
  <si>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</si>
  <si>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</si>
  <si>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</si>
  <si>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</si>
  <si>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</si>
  <si>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</si>
  <si>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</si>
  <si>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</si>
  <si>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</si>
  <si>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</si>
  <si>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</si>
  <si>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</si>
  <si>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</si>
  <si>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</si>
  <si>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</si>
  <si>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</si>
  <si>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</si>
  <si>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</si>
  <si>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</si>
  <si>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</si>
  <si>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</si>
  <si>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</si>
  <si>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</si>
  <si>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</si>
  <si>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</si>
  <si>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</si>
  <si>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</si>
  <si>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</si>
  <si>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</si>
  <si>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</si>
  <si>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</si>
  <si>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</si>
  <si>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</si>
  <si>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</si>
  <si>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</si>
  <si>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</si>
  <si>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</si>
  <si>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</si>
  <si>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</si>
  <si>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</si>
  <si>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</si>
  <si>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</si>
  <si>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</si>
  <si>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</si>
  <si>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</si>
  <si>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</si>
  <si>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</si>
  <si>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</si>
  <si>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</si>
  <si>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</si>
  <si>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</si>
  <si>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</si>
  <si>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</si>
  <si>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</si>
  <si>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</si>
  <si>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</si>
  <si>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</si>
  <si>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</si>
  <si>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</si>
  <si>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</si>
  <si>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</si>
  <si>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</si>
  <si>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</si>
  <si>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</si>
  <si>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</si>
  <si>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</si>
  <si>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</si>
  <si>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</si>
  <si>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</si>
  <si>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</si>
  <si>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</si>
  <si>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</si>
  <si>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</si>
  <si>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</si>
  <si>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</si>
  <si>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</si>
  <si>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</si>
  <si>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</si>
  <si>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</si>
  <si>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</si>
  <si>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</si>
  <si>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</si>
  <si>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</si>
  <si>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</si>
  <si>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</si>
  <si>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</si>
  <si>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</si>
  <si>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</si>
  <si>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</si>
  <si>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</si>
  <si>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</si>
  <si>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</si>
  <si>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</si>
  <si>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</si>
  <si>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</si>
  <si>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</si>
  <si>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</si>
  <si>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</si>
  <si>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</si>
  <si>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</si>
  <si>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</si>
  <si>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</si>
  <si>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</si>
  <si>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</si>
  <si>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</si>
  <si>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</si>
  <si>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</si>
  <si>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</si>
  <si>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</si>
  <si>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</si>
  <si>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</si>
  <si>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</si>
  <si>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</si>
  <si>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</si>
  <si>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</si>
  <si>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</si>
  <si>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</si>
  <si>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</si>
  <si>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</si>
  <si>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</si>
  <si>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</si>
  <si>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</si>
  <si>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</si>
  <si>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</si>
  <si>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</si>
  <si>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</si>
  <si>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</si>
  <si>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</si>
  <si>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</si>
  <si>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</si>
  <si>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</si>
  <si>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</si>
  <si>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</si>
  <si>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</si>
  <si>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</si>
  <si>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</si>
  <si>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</si>
  <si>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</si>
  <si>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</si>
  <si>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</si>
  <si>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</si>
  <si>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</si>
  <si>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</si>
  <si>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</si>
  <si>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</si>
  <si>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</si>
  <si>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</si>
  <si>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</si>
  <si>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</si>
  <si>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</si>
  <si>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</si>
  <si>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</si>
  <si>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</si>
  <si>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</si>
  <si>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</si>
  <si>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</si>
  <si>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</si>
  <si>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</si>
  <si>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</si>
  <si>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</si>
  <si>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</si>
  <si>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</si>
  <si>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</si>
  <si>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</si>
  <si>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</si>
  <si>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</si>
  <si>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</si>
  <si>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</si>
  <si>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</si>
  <si>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</si>
  <si>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</si>
  <si>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</si>
  <si>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</si>
  <si>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</si>
  <si>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</si>
  <si>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</si>
  <si>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</si>
  <si>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</si>
  <si>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</si>
  <si>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</si>
  <si>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</si>
  <si>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</si>
  <si>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</si>
  <si>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</si>
  <si>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</si>
  <si>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</si>
  <si>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</si>
  <si>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</si>
  <si>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</si>
  <si>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</si>
  <si>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</si>
  <si>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</si>
  <si>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</si>
  <si>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</si>
  <si>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</si>
  <si>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</si>
  <si>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</si>
  <si>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</si>
  <si>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</si>
  <si>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</si>
  <si>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</si>
  <si>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</si>
  <si>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</si>
  <si>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</si>
  <si>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</si>
  <si>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</si>
  <si>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</si>
  <si>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</si>
  <si>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</si>
  <si>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</si>
  <si>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</si>
  <si>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</si>
  <si>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</si>
  <si>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</si>
  <si>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</si>
  <si>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</si>
  <si>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</si>
  <si>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</si>
  <si>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</si>
  <si>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</si>
  <si>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</si>
  <si>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</si>
  <si>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</si>
  <si>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</si>
  <si>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</si>
  <si>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</si>
  <si>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</si>
  <si>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</si>
  <si>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</si>
  <si>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</si>
  <si>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</si>
  <si>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</si>
  <si>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</si>
  <si>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</si>
  <si>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</si>
  <si>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</si>
  <si>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</si>
  <si>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</si>
  <si>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</si>
  <si>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</si>
  <si>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</si>
  <si>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</si>
  <si>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</si>
  <si>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</si>
  <si>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</si>
  <si>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</si>
  <si>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</si>
  <si>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</si>
  <si>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</si>
  <si>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</si>
  <si>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</si>
  <si>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</si>
  <si>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</si>
  <si>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</si>
  <si>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</si>
  <si>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</si>
  <si>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</si>
  <si>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</si>
  <si>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</si>
  <si>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</si>
  <si>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</si>
  <si>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</si>
  <si>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</si>
  <si>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</si>
  <si>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</si>
  <si>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</si>
  <si>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</si>
  <si>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</si>
  <si>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</si>
  <si>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</si>
  <si>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</si>
  <si>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</si>
  <si>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</si>
  <si>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</si>
  <si>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</si>
  <si>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</si>
  <si>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</si>
  <si>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</si>
  <si>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</si>
  <si>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</si>
  <si>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</si>
  <si>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</si>
  <si>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</si>
  <si>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</si>
  <si>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</si>
  <si>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</si>
  <si>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</si>
  <si>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</si>
  <si>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</si>
  <si>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</si>
  <si>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</si>
  <si>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</si>
  <si>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</si>
  <si>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</si>
  <si>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</si>
  <si>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</si>
  <si>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</si>
  <si>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</si>
  <si>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</si>
  <si>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</si>
  <si>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</si>
  <si>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</si>
  <si>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</si>
  <si>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</si>
  <si>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</si>
  <si>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</si>
  <si>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</si>
  <si>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</si>
  <si>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</si>
  <si>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</si>
  <si>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</si>
  <si>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</si>
  <si>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</si>
  <si>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</si>
  <si>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</si>
  <si>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</si>
  <si>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</si>
  <si>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</si>
  <si>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</si>
  <si>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</si>
  <si>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</si>
  <si>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</si>
  <si>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</si>
  <si>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</si>
  <si>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</si>
  <si>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</si>
  <si>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</si>
  <si>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</si>
  <si>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</si>
  <si>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</si>
  <si>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</si>
  <si>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</si>
  <si>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</si>
  <si>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</si>
  <si>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</si>
  <si>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</si>
  <si>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</si>
  <si>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</si>
  <si>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</si>
  <si>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</si>
  <si>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</si>
  <si>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</si>
  <si>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</si>
  <si>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</si>
  <si>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</si>
  <si>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</si>
  <si>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</si>
  <si>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</si>
  <si>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</si>
  <si>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</si>
  <si>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</si>
  <si>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</si>
  <si>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</si>
  <si>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</si>
  <si>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</si>
  <si>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</si>
  <si>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</si>
  <si>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</si>
  <si>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</si>
  <si>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</si>
  <si>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</si>
  <si>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</si>
  <si>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</si>
  <si>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</si>
  <si>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</si>
  <si>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</si>
  <si>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</si>
  <si>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</si>
  <si>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</si>
  <si>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</si>
  <si>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</si>
  <si>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</si>
  <si>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</si>
  <si>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</si>
  <si>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</si>
  <si>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</si>
  <si>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</si>
  <si>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</si>
  <si>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</si>
  <si>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</si>
  <si>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</si>
  <si>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</si>
  <si>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</si>
  <si>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</si>
  <si>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</si>
  <si>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</si>
  <si>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</si>
  <si>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</si>
  <si>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</si>
  <si>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</si>
  <si>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</si>
  <si>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</si>
  <si>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</si>
  <si>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</si>
  <si>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</si>
  <si>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</si>
  <si>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</si>
  <si>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</si>
  <si>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</si>
  <si>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</si>
  <si>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</si>
  <si>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</si>
  <si>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</si>
  <si>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</si>
  <si>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</si>
  <si>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</si>
  <si>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</si>
  <si>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</si>
  <si>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</si>
  <si>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</si>
  <si>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</si>
  <si>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</si>
  <si>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</si>
  <si>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</si>
  <si>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</si>
  <si>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</si>
  <si>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</si>
  <si>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</si>
  <si>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</si>
  <si>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</si>
  <si>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</si>
  <si>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</si>
  <si>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</si>
  <si>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</si>
  <si>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</si>
  <si>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</si>
  <si>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</si>
  <si>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</si>
  <si>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</si>
  <si>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</si>
  <si>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</si>
  <si>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</si>
  <si>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</si>
  <si>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</si>
  <si>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</si>
  <si>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</si>
  <si>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</si>
  <si>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</si>
  <si>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</si>
  <si>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</si>
  <si>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</si>
  <si>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</si>
  <si>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</si>
  <si>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</si>
  <si>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</si>
  <si>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</si>
  <si>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</si>
  <si>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</si>
  <si>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</si>
  <si>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</si>
  <si>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</si>
  <si>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</si>
  <si>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</si>
  <si>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</si>
  <si>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</si>
  <si>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</si>
  <si>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</si>
  <si>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</si>
  <si>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</si>
  <si>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</si>
  <si>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</si>
  <si>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</si>
  <si>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</si>
  <si>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</si>
  <si>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</si>
  <si>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</si>
  <si>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</si>
  <si>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</si>
  <si>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</si>
  <si>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</si>
  <si>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</si>
  <si>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</si>
  <si>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</si>
  <si>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</si>
  <si>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</si>
  <si>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</si>
  <si>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</si>
  <si>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</si>
  <si>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</si>
  <si>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</si>
  <si>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</si>
  <si>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</si>
  <si>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</si>
  <si>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</si>
  <si>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</si>
  <si>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</si>
  <si>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</si>
  <si>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</si>
  <si>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</si>
  <si>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</si>
  <si>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</si>
  <si>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</si>
  <si>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</si>
  <si>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</si>
  <si>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</si>
  <si>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</si>
  <si>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</si>
  <si>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</si>
  <si>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</si>
  <si>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</si>
  <si>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</si>
  <si>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</si>
  <si>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</si>
  <si>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</si>
  <si>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</si>
  <si>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</si>
  <si>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</si>
  <si>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</si>
  <si>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</si>
  <si>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</si>
  <si>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</si>
  <si>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</si>
  <si>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</si>
  <si>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</si>
  <si>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</si>
  <si>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</si>
  <si>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</si>
  <si>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</si>
  <si>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</si>
  <si>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</si>
  <si>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</si>
  <si>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</si>
  <si>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</si>
  <si>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</si>
  <si>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</si>
  <si>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</si>
  <si>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</si>
  <si>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</si>
  <si>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</si>
  <si>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</si>
  <si>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</si>
  <si>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</si>
  <si>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</si>
  <si>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</si>
  <si>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</si>
  <si>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</si>
  <si>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</si>
  <si>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</si>
  <si>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</si>
  <si>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</si>
  <si>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</si>
  <si>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</si>
  <si>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</si>
  <si>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</si>
  <si>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</si>
  <si>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</si>
  <si>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</si>
  <si>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</si>
  <si>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</si>
  <si>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</si>
  <si>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</si>
  <si>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</si>
  <si>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</si>
  <si>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</si>
  <si>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</si>
  <si>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</si>
  <si>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</si>
  <si>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</si>
  <si>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</si>
  <si>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</si>
  <si>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</si>
  <si>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</si>
  <si>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</si>
  <si>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</si>
  <si>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</si>
  <si>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</si>
  <si>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</si>
  <si>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</si>
  <si>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</si>
  <si>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</si>
  <si>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</si>
  <si>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</si>
  <si>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</si>
  <si>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</si>
  <si>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</si>
  <si>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</si>
  <si>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</si>
  <si>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</si>
  <si>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</si>
  <si>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</si>
  <si>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</si>
  <si>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</si>
  <si>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</si>
  <si>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</si>
  <si>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</si>
  <si>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</si>
  <si>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</si>
  <si>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</si>
  <si>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</si>
  <si>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</si>
  <si>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</si>
  <si>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</si>
  <si>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</si>
  <si>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</si>
  <si>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</si>
  <si>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</si>
  <si>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</si>
  <si>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</si>
  <si>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</si>
  <si>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</si>
  <si>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</si>
  <si>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</si>
  <si>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</si>
  <si>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</si>
  <si>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</si>
  <si>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</si>
  <si>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</si>
  <si>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</si>
  <si>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</si>
  <si>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</si>
  <si>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</si>
  <si>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</si>
  <si>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</si>
  <si>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</si>
  <si>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</si>
  <si>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</si>
  <si>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</si>
  <si>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</si>
  <si>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</si>
  <si>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</si>
  <si>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</si>
  <si>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</si>
  <si>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</si>
  <si>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</si>
  <si>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</si>
  <si>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</si>
  <si>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</si>
  <si>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</si>
  <si>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</si>
  <si>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</si>
  <si>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</si>
  <si>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</si>
  <si>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</si>
  <si>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</si>
  <si>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</si>
  <si>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</si>
  <si>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</si>
  <si>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</si>
  <si>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</si>
  <si>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</si>
  <si>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</si>
  <si>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</si>
  <si>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</si>
  <si>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</si>
  <si>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</si>
  <si>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</si>
  <si>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</si>
  <si>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</si>
  <si>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</si>
  <si>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</si>
  <si>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</si>
  <si>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</si>
  <si>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</si>
  <si>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</si>
  <si>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</si>
  <si>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</si>
  <si>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</si>
  <si>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</si>
  <si>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</si>
  <si>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</si>
  <si>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</si>
  <si>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</si>
  <si>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</si>
  <si>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</si>
  <si>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</si>
  <si>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</si>
  <si>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</si>
  <si>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</si>
  <si>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</si>
  <si>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</si>
  <si>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</si>
  <si>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</si>
  <si>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</si>
  <si>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</si>
  <si>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</si>
  <si>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</si>
  <si>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</si>
  <si>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</si>
  <si>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</si>
  <si>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</si>
  <si>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</si>
  <si>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</si>
  <si>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</si>
  <si>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</si>
  <si>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</si>
  <si>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</si>
  <si>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</si>
  <si>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</si>
  <si>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</si>
  <si>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</si>
  <si>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</si>
  <si>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</si>
  <si>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</si>
  <si>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</si>
  <si>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</si>
  <si>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</si>
  <si>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</si>
  <si>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</si>
  <si>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</si>
  <si>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</si>
  <si>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</si>
  <si>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</si>
  <si>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</si>
  <si>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</si>
  <si>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</si>
  <si>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</si>
  <si>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</si>
  <si>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</si>
  <si>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</si>
  <si>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</si>
  <si>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</si>
  <si>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</si>
  <si>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</si>
  <si>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</si>
  <si>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</si>
  <si>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</si>
  <si>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</si>
  <si>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</si>
  <si>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</si>
  <si>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</si>
  <si>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</si>
  <si>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</si>
  <si>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</si>
  <si>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</si>
  <si>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</si>
  <si>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</si>
  <si>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</si>
  <si>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</si>
  <si>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</si>
  <si>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</si>
  <si>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</si>
  <si>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</si>
  <si>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</si>
  <si>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</si>
  <si>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</si>
  <si>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</si>
  <si>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</si>
  <si>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</si>
  <si>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</si>
  <si>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</si>
  <si>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</si>
  <si>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</si>
  <si>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</si>
  <si>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</si>
  <si>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</si>
  <si>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</si>
  <si>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</si>
  <si>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</si>
  <si>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</si>
  <si>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</si>
  <si>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</si>
  <si>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</si>
  <si>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</si>
  <si>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</si>
  <si>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</si>
  <si>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</si>
  <si>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</si>
  <si>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</si>
  <si>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</si>
  <si>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</si>
  <si>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</si>
  <si>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</si>
  <si>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</si>
  <si>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</si>
  <si>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</si>
  <si>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</si>
  <si>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</si>
  <si>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</si>
  <si>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</si>
  <si>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</si>
  <si>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</si>
  <si>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</si>
  <si>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</si>
  <si>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</si>
  <si>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</si>
  <si>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</si>
  <si>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</si>
  <si>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</si>
  <si>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</si>
  <si>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</si>
  <si>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</si>
  <si>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</si>
  <si>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</si>
  <si>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</si>
  <si>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</si>
  <si>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</si>
  <si>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</si>
  <si>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</si>
  <si>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</si>
  <si>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</si>
  <si>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</si>
  <si>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</si>
  <si>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</si>
  <si>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</si>
  <si>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</si>
  <si>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</si>
  <si>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</si>
  <si>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</si>
  <si>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</si>
  <si>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</si>
  <si>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</si>
  <si>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</si>
  <si>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</si>
  <si>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</si>
  <si>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</si>
  <si>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</si>
  <si>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</si>
  <si>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</si>
  <si>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</si>
  <si>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</si>
  <si>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</si>
  <si>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</si>
  <si>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</si>
  <si>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</si>
  <si>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</si>
  <si>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</si>
  <si>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</si>
  <si>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</si>
  <si>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</si>
  <si>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</si>
  <si>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</si>
  <si>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</si>
  <si>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</si>
  <si>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</si>
  <si>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</si>
  <si>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</si>
  <si>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</si>
  <si>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</si>
  <si>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</si>
  <si>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</si>
  <si>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</si>
  <si>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</si>
  <si>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</si>
  <si>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</si>
  <si>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</si>
  <si>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</si>
  <si>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</si>
  <si>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</si>
  <si>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</si>
  <si>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</si>
  <si>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</si>
  <si>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</si>
  <si>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</si>
  <si>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</si>
  <si>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</si>
  <si>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</si>
  <si>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</si>
  <si>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</si>
  <si>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</si>
  <si>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</si>
  <si>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</si>
  <si>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</si>
  <si>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</si>
  <si>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</si>
  <si>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</si>
  <si>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</si>
  <si>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</si>
  <si>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</si>
  <si>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</si>
  <si>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</si>
  <si>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</si>
  <si>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</si>
  <si>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</si>
  <si>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</si>
  <si>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</si>
  <si>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</si>
  <si>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</si>
  <si>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</si>
  <si>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</si>
  <si>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</si>
  <si>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</si>
  <si>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</si>
  <si>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</si>
  <si>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</si>
  <si>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</si>
  <si>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</si>
  <si>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</si>
  <si>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</si>
  <si>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</si>
  <si>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</si>
  <si>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</si>
  <si>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</si>
  <si>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</si>
  <si>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</si>
  <si>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</si>
  <si>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</si>
  <si>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</si>
  <si>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</si>
  <si>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</si>
  <si>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</si>
  <si>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</si>
  <si>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</si>
  <si>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</si>
  <si>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</si>
  <si>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</si>
  <si>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</si>
  <si>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</si>
  <si>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</si>
  <si>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</si>
  <si>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</si>
  <si>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</si>
  <si>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</si>
  <si>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</si>
  <si>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</si>
  <si>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</si>
  <si>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</si>
  <si>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</si>
  <si>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</si>
  <si>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</si>
  <si>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</si>
  <si>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</si>
  <si>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</si>
  <si>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</si>
  <si>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</si>
  <si>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</si>
  <si>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</si>
  <si>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</si>
  <si>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</si>
  <si>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</si>
  <si>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</si>
  <si>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</si>
  <si>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</si>
  <si>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</si>
  <si>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</si>
  <si>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</si>
  <si>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</si>
  <si>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</si>
  <si>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</si>
  <si>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</si>
  <si>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</si>
  <si>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</si>
  <si>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</si>
  <si>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</si>
  <si>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</si>
  <si>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</si>
  <si>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</si>
  <si>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</si>
  <si>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</si>
  <si>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</si>
  <si>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</si>
  <si>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</si>
  <si>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</si>
  <si>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</si>
  <si>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</si>
  <si>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</si>
  <si>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</si>
  <si>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</si>
  <si>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</si>
  <si>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</si>
  <si>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</si>
  <si>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</si>
  <si>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</si>
  <si>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</si>
  <si>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</si>
  <si>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</si>
  <si>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</si>
  <si>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</si>
  <si>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</si>
  <si>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</si>
  <si>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</si>
  <si>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</si>
  <si>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</si>
  <si>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</si>
  <si>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</si>
  <si>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</si>
  <si>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</si>
  <si>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</si>
  <si>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</si>
  <si>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</si>
  <si>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</si>
  <si>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</si>
  <si>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</si>
  <si>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</si>
  <si>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</si>
  <si>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</si>
  <si>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</si>
  <si>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</si>
  <si>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</si>
  <si>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</si>
  <si>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</si>
  <si>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</si>
  <si>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</si>
  <si>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</si>
  <si>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</si>
  <si>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</si>
  <si>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</si>
  <si>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</si>
  <si>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</si>
  <si>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</si>
  <si>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</si>
  <si>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</si>
  <si>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</si>
  <si>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</si>
  <si>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</si>
  <si>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</si>
  <si>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</si>
  <si>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</si>
  <si>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</si>
  <si>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</si>
  <si>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</si>
  <si>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</si>
  <si>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</si>
  <si>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</si>
  <si>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</si>
  <si>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</si>
  <si>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</si>
  <si>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</si>
  <si>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</si>
  <si>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</si>
  <si>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</si>
  <si>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</si>
  <si>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</si>
  <si>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</si>
  <si>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</si>
  <si>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</si>
  <si>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</si>
  <si>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</si>
  <si>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</si>
  <si>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</si>
  <si>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</si>
  <si>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</si>
  <si>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</si>
  <si>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</si>
  <si>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</si>
  <si>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</si>
  <si>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</si>
  <si>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</si>
  <si>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</si>
  <si>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</si>
  <si>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</si>
  <si>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</si>
  <si>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</si>
  <si>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</si>
  <si>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</si>
  <si>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</si>
  <si>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</si>
  <si>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</si>
  <si>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</si>
  <si>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</si>
  <si>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</si>
  <si>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</si>
  <si>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</si>
  <si>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</si>
  <si>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</si>
  <si>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</si>
  <si>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</si>
  <si>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</si>
  <si>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</si>
  <si>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</si>
  <si>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</si>
  <si>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</si>
  <si>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</si>
  <si>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</si>
  <si>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</si>
  <si>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</si>
  <si>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</si>
  <si>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</si>
  <si>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</si>
  <si>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</si>
  <si>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</si>
  <si>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</si>
  <si>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</si>
  <si>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</si>
  <si>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</si>
  <si>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</si>
  <si>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</si>
  <si>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</si>
  <si>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</si>
  <si>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</si>
  <si>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</si>
  <si>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</si>
  <si>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</si>
  <si>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</si>
  <si>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</si>
  <si>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</si>
  <si>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</si>
  <si>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</si>
  <si>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</si>
  <si>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</si>
  <si>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</si>
  <si>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</si>
  <si>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</si>
  <si>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</si>
  <si>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</si>
  <si>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</si>
  <si>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</si>
  <si>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</si>
  <si>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</si>
  <si>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</si>
  <si>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</si>
  <si>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</si>
  <si>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</si>
  <si>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</si>
  <si>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</si>
  <si>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</si>
  <si>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</si>
  <si>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</si>
  <si>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</si>
  <si>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</si>
  <si>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</si>
  <si>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</si>
  <si>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</si>
  <si>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</si>
  <si>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</si>
  <si>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</si>
  <si>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</si>
  <si>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</si>
  <si>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</si>
  <si>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</si>
  <si>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</si>
  <si>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</si>
  <si>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</si>
  <si>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</si>
  <si>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</si>
  <si>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</si>
  <si>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</si>
  <si>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</si>
  <si>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</si>
  <si>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</si>
  <si>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</si>
  <si>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</si>
  <si>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</si>
  <si>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</si>
  <si>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</si>
  <si>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</si>
  <si>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</si>
  <si>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</si>
  <si>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</si>
  <si>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</si>
  <si>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</si>
  <si>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</si>
  <si>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</si>
  <si>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</si>
  <si>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</si>
  <si>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</si>
  <si>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</si>
  <si>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</si>
  <si>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</si>
  <si>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</si>
  <si>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</si>
  <si>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</si>
  <si>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</si>
  <si>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</si>
  <si>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</si>
  <si>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</si>
  <si>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</si>
  <si>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</si>
  <si>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</si>
  <si>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</si>
  <si>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</si>
  <si>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</si>
  <si>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</si>
  <si>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</si>
  <si>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</si>
  <si>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</si>
  <si>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</si>
  <si>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</si>
  <si>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</si>
  <si>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</si>
  <si>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</si>
  <si>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</si>
  <si>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</si>
  <si>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</si>
  <si>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</si>
  <si>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</si>
  <si>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</si>
  <si>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</si>
  <si>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</si>
  <si>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</si>
  <si>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</si>
  <si>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</si>
  <si>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</si>
  <si>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</si>
  <si>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</si>
  <si>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</si>
  <si>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</si>
  <si>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</si>
  <si>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</si>
  <si>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</si>
  <si>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</si>
  <si>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</si>
  <si>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</si>
  <si>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</si>
  <si>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</si>
  <si>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</si>
  <si>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</si>
  <si>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</si>
  <si>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</si>
  <si>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</si>
  <si>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</si>
  <si>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</si>
  <si>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</si>
  <si>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</si>
  <si>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</si>
  <si>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</si>
  <si>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</si>
  <si>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</si>
  <si>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</si>
  <si>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</si>
  <si>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</si>
  <si>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</si>
  <si>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</si>
  <si>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</si>
  <si>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</si>
  <si>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</si>
  <si>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</si>
  <si>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</si>
  <si>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</si>
  <si>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</si>
  <si>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</si>
  <si>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</si>
  <si>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</si>
  <si>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</si>
  <si>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</si>
  <si>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</si>
  <si>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</si>
  <si>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</si>
  <si>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</si>
  <si>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</si>
  <si>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</si>
  <si>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</si>
  <si>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</si>
  <si>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</si>
  <si>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</si>
  <si>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</si>
  <si>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</si>
  <si>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</si>
  <si>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</si>
  <si>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</si>
  <si>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</si>
  <si>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</si>
  <si>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</si>
  <si>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</si>
  <si>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</si>
  <si>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</si>
  <si>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</si>
  <si>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</si>
  <si>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</si>
  <si>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</si>
  <si>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</si>
  <si>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</si>
  <si>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</si>
  <si>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</si>
  <si>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</si>
  <si>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</si>
  <si>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</si>
  <si>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</si>
  <si>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</si>
  <si>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</si>
  <si>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</si>
  <si>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</si>
  <si>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</si>
  <si>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</si>
  <si>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</si>
  <si>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</si>
  <si>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</si>
  <si>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</si>
  <si>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</si>
  <si>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</si>
  <si>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</si>
  <si>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</si>
  <si>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</si>
  <si>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</si>
  <si>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</si>
  <si>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</si>
  <si>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</si>
  <si>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</si>
  <si>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</si>
  <si>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</si>
  <si>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</si>
  <si>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</si>
  <si>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</si>
  <si>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</si>
  <si>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</si>
  <si>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</si>
  <si>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</si>
  <si>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</si>
  <si>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</si>
  <si>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</si>
  <si>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</si>
  <si>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</si>
  <si>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</si>
  <si>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</si>
  <si>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</si>
  <si>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</si>
  <si>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</si>
  <si>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</si>
  <si>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</si>
  <si>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</si>
  <si>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</si>
  <si>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</si>
  <si>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</si>
  <si>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</si>
  <si>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</si>
  <si>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</si>
  <si>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</si>
  <si>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</si>
  <si>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</si>
  <si>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</si>
  <si>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</si>
  <si>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</si>
  <si>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</si>
  <si>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</si>
  <si>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</si>
  <si>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</si>
  <si>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</si>
  <si>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</si>
  <si>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</si>
  <si>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</si>
  <si>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</si>
  <si>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</si>
  <si>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</si>
  <si>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</si>
  <si>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</si>
  <si>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</si>
  <si>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</si>
  <si>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</si>
  <si>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</si>
  <si>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</si>
  <si>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</si>
  <si>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</si>
  <si>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</si>
  <si>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</si>
  <si>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</si>
  <si>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</si>
  <si>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</si>
  <si>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</si>
  <si>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</si>
  <si>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</si>
  <si>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</si>
  <si>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</si>
  <si>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</si>
  <si>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</si>
  <si>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</si>
  <si>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</si>
  <si>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</si>
  <si>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</si>
  <si>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</si>
  <si>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</si>
  <si>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</si>
  <si>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</si>
  <si>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</si>
  <si>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</si>
  <si>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</si>
  <si>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</si>
  <si>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</si>
  <si>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</si>
  <si>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</si>
  <si>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</si>
  <si>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</si>
  <si>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</si>
  <si>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</si>
  <si>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</si>
  <si>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</si>
  <si>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</si>
  <si>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</si>
  <si>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</si>
  <si>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</si>
  <si>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</si>
  <si>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</si>
  <si>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</si>
  <si>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</si>
  <si>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</si>
  <si>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</si>
  <si>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</si>
  <si>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</si>
  <si>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</si>
  <si>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</si>
  <si>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</si>
  <si>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</si>
  <si>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</si>
  <si>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</si>
  <si>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</si>
  <si>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</si>
  <si>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</si>
  <si>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</si>
  <si>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</si>
  <si>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</si>
  <si>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</si>
  <si>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</si>
  <si>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</si>
  <si>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</si>
  <si>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</si>
  <si>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</si>
  <si>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</si>
  <si>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</si>
  <si>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</si>
  <si>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</si>
  <si>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</si>
  <si>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</si>
  <si>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</si>
  <si>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</si>
  <si>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</si>
  <si>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</si>
  <si>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</si>
  <si>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</si>
  <si>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</si>
  <si>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</si>
  <si>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</si>
  <si>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</si>
  <si>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</si>
  <si>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</si>
  <si>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</si>
  <si>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</si>
  <si>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</si>
  <si>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</si>
  <si>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</si>
  <si>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</si>
  <si>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</si>
  <si>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</si>
  <si>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</si>
  <si>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</si>
  <si>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</si>
  <si>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</si>
  <si>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</si>
  <si>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</si>
  <si>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</si>
  <si>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</si>
  <si>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</si>
  <si>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</si>
  <si>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</si>
  <si>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</si>
  <si>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</si>
  <si>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</si>
  <si>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</si>
  <si>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</si>
  <si>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</si>
  <si>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</si>
  <si>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</si>
  <si>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</si>
  <si>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</si>
  <si>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</si>
  <si>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</si>
  <si>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</si>
  <si>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</si>
  <si>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</si>
  <si>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</si>
  <si>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</si>
  <si>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</si>
  <si>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</si>
  <si>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</si>
  <si>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</si>
  <si>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</si>
  <si>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</si>
  <si>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</si>
  <si>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</si>
  <si>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</si>
  <si>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</si>
  <si>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</si>
  <si>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</si>
  <si>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</si>
  <si>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</si>
  <si>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</si>
  <si>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</si>
  <si>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</si>
  <si>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</si>
  <si>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</si>
  <si>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</si>
  <si>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</si>
  <si>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</si>
  <si>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</si>
  <si>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</si>
  <si>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</si>
  <si>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</si>
  <si>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</si>
  <si>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</si>
  <si>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</si>
  <si>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</si>
  <si>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</si>
  <si>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</si>
  <si>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</si>
  <si>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</si>
  <si>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</si>
  <si>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</si>
  <si>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</si>
  <si>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</si>
  <si>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</si>
  <si>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</si>
  <si>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</si>
  <si>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</si>
  <si>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</si>
  <si>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</si>
  <si>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</si>
  <si>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</si>
  <si>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</si>
  <si>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</si>
  <si>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</si>
  <si>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</si>
  <si>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</si>
  <si>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</si>
  <si>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</si>
  <si>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</si>
  <si>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</si>
  <si>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</si>
  <si>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</si>
  <si>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</si>
  <si>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</si>
  <si>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</si>
  <si>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</si>
  <si>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</si>
  <si>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</si>
  <si>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</si>
  <si>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</si>
  <si>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</si>
  <si>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</si>
  <si>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</si>
  <si>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</si>
  <si>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</si>
  <si>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</si>
  <si>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</si>
  <si>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</si>
  <si>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</si>
  <si>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</si>
  <si>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</si>
  <si>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</si>
  <si>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</si>
  <si>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</si>
  <si>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</si>
  <si>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</si>
  <si>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</si>
  <si>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</si>
  <si>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</si>
  <si>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</si>
  <si>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</si>
  <si>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</si>
  <si>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</si>
  <si>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</si>
  <si>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</si>
  <si>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</si>
  <si>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</si>
  <si>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</si>
  <si>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</si>
  <si>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</si>
  <si>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</si>
  <si>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</si>
  <si>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</si>
  <si>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</si>
  <si>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</si>
  <si>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</si>
  <si>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</si>
  <si>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</si>
  <si>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</si>
  <si>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</si>
  <si>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</si>
  <si>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</si>
  <si>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</si>
  <si>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</si>
  <si>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</si>
  <si>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</si>
  <si>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</si>
  <si>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</si>
  <si>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</si>
  <si>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</si>
  <si>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</si>
  <si>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</si>
  <si>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</si>
  <si>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</si>
  <si>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</si>
  <si>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</si>
  <si>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</si>
  <si>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</si>
  <si>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</si>
  <si>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</si>
  <si>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</si>
  <si>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</si>
  <si>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</si>
  <si>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</si>
  <si>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</si>
  <si>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</si>
  <si>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</si>
  <si>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</si>
  <si>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</si>
  <si>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</si>
  <si>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</si>
  <si>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</si>
  <si>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</si>
  <si>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</si>
  <si>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</si>
  <si>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</si>
  <si>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</si>
  <si>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</si>
  <si>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</si>
  <si>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</si>
  <si>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</si>
  <si>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</si>
  <si>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</si>
  <si>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</si>
  <si>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</si>
  <si>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</si>
  <si>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</si>
  <si>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</si>
  <si>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</si>
  <si>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</si>
  <si>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</si>
  <si>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</si>
  <si>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</si>
  <si>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</si>
  <si>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</si>
  <si>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</si>
  <si>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</si>
  <si>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</si>
  <si>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</si>
  <si>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</si>
  <si>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</si>
  <si>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</si>
  <si>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</si>
  <si>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</si>
  <si>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</si>
  <si>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</si>
  <si>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</si>
  <si>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</si>
  <si>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</si>
  <si>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</si>
  <si>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</si>
  <si>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</si>
  <si>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</si>
  <si>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</si>
  <si>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</si>
  <si>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</si>
  <si>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</si>
  <si>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</si>
  <si>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</si>
  <si>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</si>
  <si>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</si>
  <si>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</si>
  <si>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</si>
  <si>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</si>
  <si>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</si>
  <si>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</si>
  <si>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</si>
  <si>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</si>
  <si>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</si>
  <si>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</si>
  <si>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</si>
  <si>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</si>
  <si>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</si>
  <si>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</si>
  <si>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</si>
  <si>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</si>
  <si>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</si>
  <si>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</si>
  <si>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</si>
  <si>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</si>
  <si>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</si>
  <si>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</si>
  <si>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</si>
  <si>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</si>
  <si>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</si>
  <si>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</si>
  <si>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</si>
  <si>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</si>
  <si>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</si>
  <si>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</si>
  <si>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</si>
  <si>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</si>
  <si>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</si>
  <si>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</si>
  <si>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</si>
  <si>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</si>
  <si>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</si>
  <si>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</si>
  <si>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</si>
  <si>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</si>
  <si>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</si>
  <si>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</si>
  <si>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</si>
  <si>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</si>
  <si>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</si>
  <si>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</si>
  <si>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</si>
  <si>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</si>
  <si>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</si>
  <si>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</si>
  <si>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</si>
  <si>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</si>
  <si>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</si>
  <si>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</si>
  <si>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</si>
  <si>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</si>
  <si>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</si>
  <si>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</si>
  <si>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</si>
  <si>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</si>
  <si>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</si>
  <si>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</si>
  <si>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</si>
  <si>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</si>
  <si>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</si>
  <si>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</si>
  <si>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</si>
  <si>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</si>
  <si>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</si>
  <si>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</si>
  <si>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</si>
  <si>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</si>
  <si>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</si>
  <si>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</si>
  <si>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</si>
  <si>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</si>
  <si>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</si>
  <si>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</si>
  <si>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</si>
  <si>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</si>
  <si>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</si>
  <si>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</si>
  <si>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</si>
  <si>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</si>
  <si>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</si>
  <si>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</si>
  <si>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</si>
  <si>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</si>
  <si>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</si>
  <si>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</si>
  <si>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</si>
  <si>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</si>
  <si>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</si>
  <si>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</si>
  <si>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</si>
  <si>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</si>
  <si>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</si>
  <si>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</si>
  <si>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</si>
  <si>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</si>
  <si>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</si>
  <si>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</si>
  <si>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</si>
  <si>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</si>
  <si>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</si>
  <si>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</si>
  <si>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</si>
  <si>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</si>
  <si>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</si>
  <si>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</si>
  <si>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</si>
  <si>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</si>
  <si>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</si>
  <si>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</si>
  <si>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</si>
  <si>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</si>
  <si>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</si>
  <si>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</si>
  <si>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</si>
  <si>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</si>
  <si>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</si>
  <si>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</si>
  <si>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</si>
  <si>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</si>
  <si>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</si>
  <si>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</si>
  <si>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</si>
  <si>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</si>
  <si>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</si>
  <si>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</si>
  <si>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</si>
  <si>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</si>
  <si>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</si>
  <si>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</si>
  <si>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</si>
  <si>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</si>
  <si>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</si>
  <si>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</si>
  <si>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</si>
  <si>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</si>
  <si>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</si>
  <si>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</si>
  <si>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</si>
  <si>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</si>
  <si>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</si>
  <si>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</si>
  <si>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</si>
  <si>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</si>
  <si>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</si>
  <si>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</si>
  <si>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</si>
  <si>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</si>
  <si>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</si>
  <si>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</si>
  <si>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</si>
  <si>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</si>
  <si>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</si>
  <si>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</si>
  <si>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</si>
  <si>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</si>
  <si>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</si>
  <si>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</si>
  <si>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</si>
  <si>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</si>
  <si>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</si>
  <si>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</si>
  <si>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</si>
  <si>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</si>
  <si>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</si>
  <si>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</si>
  <si>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</si>
  <si>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</si>
  <si>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</si>
  <si>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</si>
  <si>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</si>
  <si>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</si>
  <si>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</si>
  <si>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</si>
  <si>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</si>
  <si>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</si>
  <si>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</si>
  <si>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</si>
  <si>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</si>
  <si>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</si>
  <si>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</si>
  <si>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</si>
  <si>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</si>
  <si>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</si>
  <si>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</si>
  <si>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</si>
  <si>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</si>
  <si>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</si>
  <si>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</si>
  <si>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</si>
  <si>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</si>
  <si>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</si>
  <si>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</si>
  <si>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</si>
  <si>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</si>
  <si>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</si>
  <si>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</si>
  <si>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</si>
  <si>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</si>
  <si>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</si>
  <si>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</si>
  <si>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</si>
  <si>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</si>
  <si>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</si>
  <si>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</si>
  <si>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</si>
  <si>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</si>
  <si>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</si>
  <si>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</si>
  <si>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</si>
  <si>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</si>
  <si>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</si>
  <si>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</si>
  <si>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</si>
  <si>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</si>
  <si>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</si>
  <si>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</si>
  <si>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</si>
  <si>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</si>
  <si>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</si>
  <si>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</si>
  <si>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</si>
  <si>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</si>
  <si>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</si>
  <si>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</si>
  <si>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</si>
  <si>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</si>
  <si>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</si>
  <si>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</si>
  <si>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</si>
  <si>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</si>
  <si>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</si>
  <si>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</si>
  <si>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</si>
  <si>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</si>
  <si>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</si>
  <si>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</si>
  <si>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</si>
  <si>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</si>
  <si>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</si>
  <si>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</si>
  <si>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</si>
  <si>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</si>
  <si>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</si>
  <si>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</si>
  <si>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</si>
  <si>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</si>
  <si>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</si>
  <si>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</si>
  <si>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</si>
  <si>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</si>
  <si>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</si>
  <si>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</si>
  <si>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</si>
  <si>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</si>
  <si>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</si>
  <si>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</si>
  <si>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</si>
  <si>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</si>
  <si>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</si>
  <si>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</si>
  <si>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</si>
  <si>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</si>
  <si>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</si>
  <si>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</si>
  <si>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</si>
  <si>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</si>
  <si>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</si>
  <si>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</si>
  <si>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</si>
  <si>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</si>
  <si>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</si>
  <si>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</si>
  <si>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</si>
  <si>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</si>
  <si>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</si>
  <si>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</si>
  <si>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</si>
  <si>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</si>
  <si>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</si>
  <si>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</si>
  <si>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</si>
  <si>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</si>
  <si>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</si>
  <si>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</si>
  <si>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</si>
  <si>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</si>
  <si>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</si>
  <si>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</si>
  <si>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</si>
  <si>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</si>
  <si>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</si>
  <si>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</si>
  <si>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</si>
  <si>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</si>
  <si>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</si>
  <si>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</si>
  <si>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</si>
  <si>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</si>
  <si>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</si>
  <si>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</si>
  <si>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</si>
  <si>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</si>
  <si>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</si>
  <si>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</si>
  <si>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</si>
  <si>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</si>
  <si>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</si>
  <si>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</si>
  <si>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</si>
  <si>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</si>
  <si>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</si>
  <si>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</si>
  <si>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</si>
  <si>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</si>
  <si>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</si>
  <si>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</si>
  <si>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</si>
  <si>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</si>
  <si>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</si>
  <si>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</si>
  <si>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</si>
  <si>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</si>
  <si>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</si>
  <si>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</si>
  <si>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</si>
  <si>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</si>
  <si>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</si>
  <si>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</si>
  <si>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</si>
  <si>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</si>
  <si>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</si>
  <si>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</si>
  <si>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</si>
  <si>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</si>
  <si>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</si>
  <si>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</si>
  <si>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</si>
  <si>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</si>
  <si>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</si>
  <si>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</si>
  <si>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</si>
  <si>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</si>
  <si>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</si>
  <si>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</si>
  <si>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</si>
  <si>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</si>
  <si>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</si>
  <si>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</si>
  <si>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</si>
  <si>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</si>
  <si>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</si>
  <si>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</si>
  <si>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</si>
  <si>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</si>
  <si>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</si>
  <si>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</si>
  <si>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</si>
  <si>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</si>
  <si>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</si>
  <si>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</si>
  <si>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</si>
  <si>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</si>
  <si>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</si>
  <si>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</si>
  <si>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</si>
  <si>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</si>
  <si>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</si>
  <si>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</si>
  <si>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</si>
  <si>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</si>
  <si>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</si>
  <si>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</si>
  <si>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</si>
  <si>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</si>
  <si>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</si>
  <si>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</si>
  <si>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</si>
  <si>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</si>
  <si>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</si>
  <si>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</si>
  <si>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</si>
  <si>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</si>
  <si>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</si>
  <si>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</si>
  <si>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</si>
  <si>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</si>
  <si>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</si>
  <si>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</si>
  <si>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</si>
  <si>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</si>
  <si>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</si>
  <si>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</si>
  <si>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</si>
  <si>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</si>
  <si>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</si>
  <si>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</si>
  <si>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</si>
  <si>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</si>
  <si>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</si>
  <si>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</si>
  <si>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</si>
  <si>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</si>
  <si>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</si>
  <si>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</si>
  <si>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</si>
  <si>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</si>
  <si>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</si>
  <si>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</si>
  <si>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</si>
  <si>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</si>
  <si>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</si>
  <si>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</si>
  <si>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</si>
  <si>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</si>
  <si>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</si>
  <si>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</si>
  <si>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</si>
  <si>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</si>
  <si>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</si>
  <si>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</si>
  <si>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</si>
  <si>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</si>
  <si>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</si>
  <si>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</si>
  <si>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</si>
  <si>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</si>
  <si>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</si>
  <si>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</si>
  <si>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</si>
  <si>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</si>
  <si>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</si>
  <si>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</si>
  <si>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</si>
  <si>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</si>
  <si>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</si>
  <si>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</si>
  <si>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</si>
  <si>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</si>
  <si>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</si>
  <si>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</si>
  <si>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</si>
  <si>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</si>
  <si>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</si>
  <si>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</si>
  <si>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</si>
  <si>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</si>
  <si>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</si>
  <si>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</si>
  <si>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</si>
  <si>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</si>
  <si>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</si>
  <si>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</si>
  <si>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</si>
  <si>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</si>
  <si>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</si>
  <si>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</si>
  <si>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</si>
  <si>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</si>
  <si>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</si>
  <si>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</si>
  <si>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</si>
  <si>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</si>
  <si>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</si>
  <si>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</si>
  <si>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</si>
  <si>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</si>
  <si>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</si>
  <si>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</si>
  <si>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</si>
  <si>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</si>
  <si>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</si>
  <si>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</si>
  <si>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</si>
  <si>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</si>
  <si>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</si>
  <si>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</si>
  <si>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</si>
  <si>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</si>
  <si>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</si>
  <si>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</si>
  <si>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</si>
  <si>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</si>
  <si>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</si>
  <si>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</si>
  <si>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</si>
  <si>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</si>
  <si>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</si>
  <si>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</si>
  <si>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</si>
  <si>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</si>
  <si>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</si>
  <si>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</si>
  <si>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</si>
  <si>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</si>
  <si>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</si>
  <si>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</si>
  <si>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</si>
  <si>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</si>
  <si>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</si>
  <si>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</si>
  <si>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</si>
  <si>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</si>
  <si>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</si>
  <si>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</si>
  <si>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</si>
  <si>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</si>
  <si>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</si>
  <si>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</si>
  <si>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</si>
  <si>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</si>
  <si>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</si>
  <si>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</si>
  <si>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</si>
  <si>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</si>
  <si>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</si>
  <si>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</si>
  <si>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</si>
  <si>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</si>
  <si>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</si>
  <si>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</si>
  <si>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</si>
  <si>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</si>
  <si>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</si>
  <si>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</si>
  <si>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</si>
  <si>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</si>
  <si>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</si>
  <si>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</si>
  <si>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</si>
  <si>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</si>
  <si>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</si>
  <si>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</si>
  <si>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</si>
  <si>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</si>
  <si>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</si>
  <si>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</si>
  <si>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</si>
  <si>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</si>
  <si>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</si>
  <si>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</si>
  <si>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</si>
  <si>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</si>
  <si>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</si>
  <si>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</si>
  <si>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</si>
  <si>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</si>
  <si>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</si>
  <si>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</si>
  <si>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</si>
  <si>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</si>
  <si>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</si>
  <si>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</si>
  <si>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</si>
  <si>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</si>
  <si>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</si>
  <si>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</si>
  <si>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</si>
  <si>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</si>
  <si>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</si>
  <si>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</si>
  <si>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</si>
  <si>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</si>
  <si>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</si>
  <si>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</si>
  <si>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</si>
  <si>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</si>
  <si>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</si>
  <si>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</si>
  <si>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</si>
  <si>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</si>
  <si>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</si>
  <si>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</si>
  <si>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</si>
  <si>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</si>
  <si>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</si>
  <si>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</si>
  <si>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</si>
  <si>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</si>
  <si>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</si>
  <si>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</si>
  <si>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</si>
  <si>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</si>
  <si>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</si>
  <si>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</si>
  <si>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</si>
  <si>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</si>
  <si>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</si>
  <si>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</si>
  <si>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</si>
  <si>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</si>
  <si>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</si>
  <si>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</si>
  <si>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</si>
  <si>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</si>
  <si>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</si>
  <si>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</si>
  <si>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</si>
  <si>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</si>
  <si>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</si>
  <si>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</si>
  <si>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</si>
  <si>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</si>
  <si>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</si>
  <si>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</si>
  <si>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</si>
  <si>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</si>
  <si>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</si>
  <si>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</si>
  <si>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</si>
  <si>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</si>
  <si>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</si>
  <si>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</si>
  <si>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</si>
  <si>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</si>
  <si>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</si>
  <si>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</si>
  <si>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</si>
  <si>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</si>
  <si>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</si>
  <si>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</si>
  <si>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</si>
  <si>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</si>
  <si>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</si>
  <si>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</si>
  <si>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</si>
  <si>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</si>
  <si>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</si>
  <si>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</si>
  <si>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</si>
  <si>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</si>
  <si>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</si>
  <si>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</si>
  <si>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</si>
  <si>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</si>
  <si>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</si>
  <si>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</si>
  <si>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</si>
  <si>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</si>
  <si>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</si>
  <si>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</si>
  <si>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</si>
  <si>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</si>
  <si>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</si>
  <si>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</si>
  <si>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</si>
  <si>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</si>
  <si>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</si>
  <si>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</si>
  <si>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</si>
  <si>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</si>
  <si>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</si>
  <si>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</si>
  <si>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</si>
  <si>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</si>
  <si>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</si>
  <si>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</si>
  <si>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</si>
  <si>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</si>
  <si>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</si>
  <si>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</si>
  <si>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</si>
  <si>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</si>
  <si>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</si>
  <si>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</si>
  <si>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</si>
  <si>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</si>
  <si>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</si>
  <si>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</si>
  <si>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</si>
  <si>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</si>
  <si>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</si>
  <si>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</si>
  <si>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</si>
  <si>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</si>
  <si>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</si>
  <si>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</si>
  <si>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</si>
  <si>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</si>
  <si>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</si>
  <si>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</si>
  <si>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</si>
  <si>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</si>
  <si>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</si>
  <si>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</si>
  <si>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</si>
  <si>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</si>
  <si>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</si>
  <si>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</si>
  <si>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</si>
  <si>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</si>
  <si>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</si>
  <si>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</si>
  <si>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</si>
  <si>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</si>
  <si>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</si>
  <si>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</si>
  <si>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</si>
  <si>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</si>
  <si>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</si>
  <si>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</si>
  <si>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</si>
  <si>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</si>
  <si>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</si>
  <si>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</si>
  <si>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</si>
  <si>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</si>
  <si>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</si>
  <si>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</si>
  <si>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</si>
  <si>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</si>
  <si>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</si>
  <si>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</si>
  <si>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</si>
  <si>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</si>
  <si>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</si>
  <si>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</si>
  <si>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</si>
  <si>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</si>
  <si>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</si>
  <si>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</si>
  <si>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</si>
  <si>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</si>
  <si>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</si>
  <si>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</si>
  <si>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</si>
  <si>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</si>
  <si>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</si>
  <si>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</si>
  <si>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</si>
  <si>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</si>
  <si>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</si>
  <si>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</si>
  <si>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</si>
  <si>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</si>
  <si>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</si>
  <si>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</si>
  <si>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</si>
  <si>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</si>
  <si>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</si>
  <si>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</si>
  <si>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</si>
  <si>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</si>
  <si>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</si>
  <si>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</si>
  <si>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</si>
  <si>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</si>
  <si>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</si>
  <si>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</si>
  <si>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</si>
  <si>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</si>
  <si>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</si>
  <si>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</si>
  <si>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</si>
  <si>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</si>
  <si>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</si>
  <si>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</si>
  <si>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</si>
  <si>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</si>
  <si>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</si>
  <si>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</si>
  <si>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</si>
  <si>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</si>
  <si>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</si>
  <si>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</si>
  <si>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</si>
  <si>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</si>
  <si>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</si>
  <si>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</si>
  <si>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</si>
  <si>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</si>
  <si>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</si>
  <si>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</si>
  <si>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</si>
  <si>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</si>
  <si>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</si>
  <si>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</si>
  <si>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</si>
  <si>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</si>
  <si>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</si>
  <si>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</si>
  <si>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</si>
  <si>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</si>
  <si>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</si>
  <si>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</si>
  <si>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</si>
  <si>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</si>
  <si>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</si>
  <si>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</si>
  <si>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</si>
  <si>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</si>
  <si>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</si>
  <si>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</si>
  <si>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</si>
  <si>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</si>
  <si>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</si>
  <si>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</si>
  <si>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</si>
  <si>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</si>
  <si>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</si>
  <si>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</si>
  <si>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</si>
  <si>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</si>
  <si>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</si>
  <si>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</si>
  <si>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</si>
  <si>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</si>
  <si>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</si>
  <si>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</si>
  <si>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</si>
  <si>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</si>
  <si>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</si>
  <si>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</si>
  <si>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</si>
  <si>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</si>
  <si>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</si>
  <si>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</si>
  <si>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</si>
  <si>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</si>
  <si>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</si>
  <si>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</si>
  <si>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</si>
  <si>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</si>
  <si>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</si>
  <si>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</si>
  <si>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</si>
  <si>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</si>
  <si>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</si>
  <si>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</si>
  <si>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</si>
  <si>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</si>
  <si>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</si>
  <si>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</si>
  <si>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</si>
  <si>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</si>
  <si>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</si>
  <si>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</si>
  <si>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</si>
  <si>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</si>
  <si>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</si>
  <si>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</si>
  <si>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</si>
  <si>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</si>
  <si>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</si>
  <si>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</si>
  <si>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</si>
  <si>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</si>
  <si>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</si>
  <si>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</si>
  <si>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</si>
  <si>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</si>
  <si>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</si>
  <si>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</si>
  <si>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</si>
  <si>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</si>
  <si>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</si>
  <si>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</si>
  <si>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</si>
  <si>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</si>
  <si>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</si>
  <si>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</si>
  <si>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</si>
  <si>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</si>
  <si>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</si>
  <si>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</si>
  <si>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</si>
  <si>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</si>
  <si>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</si>
  <si>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</si>
  <si>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</si>
  <si>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</si>
  <si>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</si>
  <si>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</si>
  <si>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</si>
  <si>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</si>
  <si>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</si>
  <si>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</si>
  <si>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</si>
  <si>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</si>
  <si>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</si>
  <si>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</si>
  <si>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</si>
  <si>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</si>
  <si>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</si>
  <si>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</si>
  <si>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</si>
  <si>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</si>
  <si>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</si>
  <si>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</si>
  <si>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</si>
  <si>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</si>
  <si>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</si>
  <si>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</si>
  <si>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</si>
  <si>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</si>
  <si>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</si>
  <si>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</si>
  <si>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</si>
  <si>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</si>
  <si>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</si>
  <si>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</si>
  <si>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</si>
  <si>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</si>
  <si>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</si>
  <si>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</si>
  <si>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</si>
  <si>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</si>
  <si>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</si>
  <si>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</si>
  <si>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</si>
  <si>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</si>
  <si>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</si>
  <si>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</si>
  <si>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</si>
  <si>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</si>
  <si>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</si>
  <si>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</si>
  <si>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</si>
  <si>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</si>
  <si>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</si>
  <si>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</si>
  <si>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</si>
  <si>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</si>
  <si>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</si>
  <si>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</si>
  <si>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</si>
  <si>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</si>
  <si>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</si>
  <si>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</si>
  <si>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</si>
  <si>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</si>
  <si>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</si>
  <si>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</si>
  <si>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</si>
  <si>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</si>
  <si>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</si>
  <si>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</si>
  <si>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</si>
  <si>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</si>
  <si>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</si>
  <si>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</si>
  <si>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</si>
  <si>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</si>
  <si>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</si>
  <si>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</si>
  <si>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</si>
  <si>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</si>
  <si>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</si>
  <si>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</si>
  <si>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</si>
  <si>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</si>
  <si>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</si>
  <si>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</si>
  <si>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</si>
  <si>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</si>
  <si>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</si>
  <si>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</si>
  <si>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</si>
  <si>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</si>
  <si>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</si>
  <si>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</si>
  <si>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</si>
  <si>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</si>
  <si>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</si>
  <si>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</si>
  <si>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</si>
  <si>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</si>
  <si>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</si>
  <si>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</si>
  <si>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</si>
  <si>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</si>
  <si>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</si>
  <si>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</si>
  <si>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</si>
  <si>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</si>
  <si>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</si>
  <si>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</si>
  <si>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</si>
  <si>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</si>
  <si>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</si>
  <si>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</si>
  <si>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</si>
  <si>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</si>
  <si>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</si>
  <si>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</si>
  <si>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</si>
  <si>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</si>
  <si>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</si>
  <si>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</si>
  <si>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</si>
  <si>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</si>
  <si>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</si>
  <si>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</si>
  <si>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</si>
  <si>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</si>
  <si>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</si>
  <si>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</si>
  <si>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</si>
  <si>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</si>
  <si>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</si>
  <si>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</si>
  <si>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</si>
  <si>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</si>
  <si>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</si>
  <si>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</si>
  <si>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</si>
  <si>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</si>
  <si>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</si>
  <si>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</si>
  <si>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</si>
  <si>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</si>
  <si>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</si>
  <si>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</si>
  <si>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</si>
  <si>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</si>
  <si>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</si>
  <si>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</si>
  <si>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</si>
  <si>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</si>
  <si>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</si>
  <si>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</si>
  <si>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</si>
  <si>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</si>
  <si>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</si>
  <si>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</si>
  <si>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</si>
  <si>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</si>
  <si>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</si>
  <si>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</si>
  <si>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</si>
  <si>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</si>
  <si>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</si>
  <si>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</si>
  <si>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</si>
  <si>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</si>
  <si>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</si>
  <si>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</si>
  <si>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</si>
  <si>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</si>
  <si>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</si>
  <si>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</si>
  <si>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</si>
  <si>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</si>
  <si>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</si>
  <si>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</si>
  <si>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</si>
  <si>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</si>
  <si>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</si>
  <si>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</si>
  <si>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</si>
  <si>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</si>
  <si>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</si>
  <si>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</si>
  <si>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</si>
  <si>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</si>
  <si>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</si>
  <si>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</si>
  <si>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</si>
  <si>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</si>
  <si>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</si>
  <si>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</si>
  <si>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</si>
  <si>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</si>
  <si>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</si>
  <si>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</si>
  <si>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</si>
  <si>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</si>
  <si>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</si>
  <si>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</si>
  <si>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</si>
  <si>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</si>
  <si>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</si>
  <si>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</si>
  <si>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</si>
  <si>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</si>
  <si>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</si>
  <si>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</si>
  <si>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</si>
  <si>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</si>
  <si>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</si>
  <si>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</si>
  <si>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</si>
  <si>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</si>
  <si>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</si>
  <si>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</si>
  <si>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</si>
  <si>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</si>
  <si>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</si>
  <si>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</si>
  <si>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</si>
  <si>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</si>
  <si>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</si>
  <si>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</si>
  <si>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</si>
  <si>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</si>
  <si>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</si>
  <si>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</si>
  <si>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</si>
  <si>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</si>
  <si>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</si>
  <si>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</si>
  <si>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</si>
  <si>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</si>
  <si>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</si>
  <si>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</si>
  <si>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</si>
  <si>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</si>
  <si>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</si>
  <si>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</si>
  <si>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</si>
  <si>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</si>
  <si>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</si>
  <si>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</si>
  <si>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</si>
  <si>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</si>
  <si>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</si>
  <si>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</si>
  <si>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</si>
  <si>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</si>
  <si>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</si>
  <si>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</si>
  <si>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</si>
  <si>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</si>
  <si>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</si>
  <si>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</si>
  <si>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</si>
  <si>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</si>
  <si>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</si>
  <si>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</si>
  <si>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</si>
  <si>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</si>
  <si>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</si>
  <si>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</si>
  <si>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</si>
  <si>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</si>
  <si>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</si>
  <si>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</si>
  <si>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</si>
  <si>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</si>
  <si>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</si>
  <si>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</si>
  <si>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</si>
  <si>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</si>
  <si>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</si>
  <si>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</si>
  <si>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</si>
  <si>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</si>
  <si>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</si>
  <si>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</si>
  <si>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</si>
  <si>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</si>
  <si>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</si>
  <si>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</si>
  <si>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</si>
  <si>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</si>
  <si>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</si>
  <si>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</si>
  <si>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</si>
  <si>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</si>
  <si>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</si>
  <si>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</si>
  <si>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</si>
  <si>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</si>
  <si>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</si>
  <si>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</si>
  <si>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</si>
  <si>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</si>
  <si>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</si>
  <si>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</si>
  <si>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</si>
  <si>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</si>
  <si>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</si>
  <si>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</si>
  <si>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</si>
  <si>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</si>
  <si>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</si>
  <si>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</si>
  <si>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</si>
  <si>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</si>
  <si>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</si>
  <si>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</si>
  <si>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</si>
  <si>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</si>
  <si>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</si>
  <si>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</si>
  <si>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</si>
  <si>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</si>
  <si>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</si>
  <si>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</si>
  <si>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</si>
  <si>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</si>
  <si>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</si>
  <si>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</si>
  <si>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</si>
  <si>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</si>
  <si>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</si>
  <si>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</si>
  <si>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</si>
  <si>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</si>
  <si>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</si>
  <si>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</si>
  <si>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</si>
  <si>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</si>
  <si>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</si>
  <si>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</si>
  <si>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</si>
  <si>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</si>
  <si>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</si>
  <si>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</si>
  <si>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</si>
  <si>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</si>
  <si>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</si>
  <si>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</si>
  <si>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</si>
  <si>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</si>
  <si>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</si>
  <si>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</si>
  <si>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</si>
  <si>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</si>
  <si>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</si>
  <si>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</si>
  <si>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</si>
  <si>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</si>
  <si>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</si>
  <si>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</si>
  <si>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</si>
  <si>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</si>
  <si>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</si>
  <si>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</si>
  <si>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</si>
  <si>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</si>
  <si>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</si>
  <si>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</si>
  <si>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</si>
  <si>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</si>
  <si>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</si>
  <si>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</si>
  <si>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</si>
  <si>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</si>
  <si>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</si>
  <si>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</si>
  <si>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</si>
  <si>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</si>
  <si>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</si>
  <si>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</si>
  <si>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</si>
  <si>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</si>
  <si>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</si>
  <si>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</si>
  <si>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</si>
  <si>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</si>
  <si>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</si>
  <si>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</si>
  <si>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</si>
  <si>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</si>
  <si>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</si>
  <si>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</si>
  <si>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</si>
  <si>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</si>
  <si>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</si>
  <si>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</si>
  <si>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</si>
  <si>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</si>
  <si>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</si>
  <si>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</si>
  <si>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</si>
  <si>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</si>
  <si>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</si>
  <si>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</si>
  <si>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</si>
  <si>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</si>
  <si>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</si>
  <si>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</si>
  <si>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</si>
  <si>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</si>
  <si>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</si>
  <si>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</si>
  <si>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</si>
  <si>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</si>
  <si>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</si>
  <si>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</si>
  <si>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</si>
  <si>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</si>
  <si>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</si>
  <si>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</si>
  <si>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</si>
  <si>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</si>
  <si>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</si>
  <si>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</si>
  <si>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</si>
  <si>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</si>
  <si>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</si>
  <si>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</si>
  <si>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</si>
  <si>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</si>
  <si>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</si>
  <si>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</si>
  <si>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</si>
  <si>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</si>
  <si>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</si>
  <si>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</si>
  <si>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</si>
  <si>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</si>
  <si>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</si>
  <si>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</si>
  <si>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</si>
  <si>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</si>
  <si>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</si>
  <si>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</si>
  <si>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</si>
  <si>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</si>
  <si>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</si>
  <si>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</si>
  <si>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</si>
  <si>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</si>
  <si>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</si>
  <si>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</si>
  <si>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</si>
  <si>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</si>
  <si>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</si>
  <si>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</si>
  <si>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</si>
  <si>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</si>
  <si>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</si>
  <si>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</si>
  <si>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</si>
  <si>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</si>
  <si>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</si>
  <si>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</si>
  <si>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</si>
  <si>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</si>
  <si>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</si>
  <si>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</si>
  <si>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</si>
  <si>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</si>
  <si>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</si>
  <si>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</si>
  <si>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</si>
  <si>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</si>
  <si>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</si>
  <si>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</si>
  <si>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</si>
  <si>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</si>
  <si>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</si>
  <si>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</si>
  <si>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</si>
  <si>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</si>
  <si>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</si>
  <si>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</si>
  <si>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</si>
  <si>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</si>
  <si>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</si>
  <si>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</si>
  <si>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</si>
  <si>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</si>
  <si>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</si>
  <si>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</si>
  <si>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</si>
  <si>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</si>
  <si>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</si>
  <si>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</si>
  <si>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</si>
  <si>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</si>
  <si>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</si>
  <si>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</si>
  <si>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</si>
  <si>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</si>
  <si>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</si>
  <si>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</si>
  <si>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</si>
  <si>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</si>
  <si>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</si>
  <si>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</si>
  <si>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</si>
  <si>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</si>
  <si>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</si>
  <si>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</si>
  <si>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</si>
  <si>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</si>
  <si>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</si>
  <si>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</si>
  <si>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</si>
  <si>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</si>
  <si>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</si>
  <si>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</si>
  <si>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</si>
  <si>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</si>
  <si>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</si>
  <si>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</si>
  <si>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</si>
  <si>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</si>
  <si>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</si>
  <si>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</si>
  <si>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</si>
  <si>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</si>
  <si>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</si>
  <si>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</si>
  <si>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</si>
  <si>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</si>
  <si>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</si>
  <si>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</si>
  <si>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</si>
  <si>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</si>
  <si>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</si>
  <si>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</si>
  <si>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</si>
  <si>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</si>
  <si>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</si>
  <si>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</si>
  <si>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</si>
  <si>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</si>
  <si>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</si>
  <si>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</si>
  <si>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</si>
  <si>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</si>
  <si>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</si>
  <si>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</si>
  <si>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</si>
  <si>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</si>
  <si>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</si>
  <si>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</si>
  <si>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</si>
  <si>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</si>
  <si>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</si>
  <si>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</si>
  <si>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</si>
  <si>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</si>
  <si>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</si>
  <si>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</si>
  <si>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</si>
  <si>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</si>
  <si>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</si>
  <si>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</si>
  <si>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</si>
  <si>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</si>
  <si>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</si>
  <si>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</si>
  <si>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</si>
  <si>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</si>
  <si>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</si>
  <si>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</si>
  <si>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</si>
  <si>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</si>
  <si>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</si>
  <si>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</si>
  <si>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</si>
  <si>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</si>
  <si>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</si>
  <si>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</si>
  <si>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</si>
  <si>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</si>
  <si>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</si>
  <si>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</si>
  <si>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</si>
  <si>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</si>
  <si>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</si>
  <si>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</si>
  <si>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</si>
  <si>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</si>
  <si>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</si>
  <si>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</si>
  <si>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</si>
  <si>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</si>
  <si>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</si>
  <si>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</si>
  <si>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</si>
  <si>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</si>
  <si>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</si>
  <si>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</si>
  <si>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</si>
  <si>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</si>
  <si>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</si>
  <si>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</si>
  <si>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</si>
  <si>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</si>
  <si>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</si>
  <si>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</si>
  <si>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</si>
  <si>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</si>
  <si>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</si>
  <si>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</si>
  <si>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</si>
  <si>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</si>
  <si>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</si>
  <si>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</si>
  <si>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</si>
  <si>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</si>
  <si>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</si>
  <si>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</si>
  <si>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</si>
  <si>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</si>
  <si>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</si>
  <si>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</si>
  <si>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</si>
  <si>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</si>
  <si>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</si>
  <si>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</si>
  <si>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</si>
  <si>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</si>
  <si>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</si>
  <si>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</si>
  <si>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</si>
  <si>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</si>
  <si>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</si>
  <si>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</si>
  <si>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</si>
  <si>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</si>
  <si>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</si>
  <si>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</si>
  <si>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</si>
  <si>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</si>
  <si>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</si>
  <si>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</si>
  <si>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</si>
  <si>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</si>
  <si>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</si>
  <si>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</si>
  <si>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</si>
  <si>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</si>
  <si>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</si>
  <si>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</si>
  <si>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</si>
  <si>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</si>
  <si>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</si>
  <si>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</si>
  <si>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</si>
  <si>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</si>
  <si>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</si>
  <si>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</si>
  <si>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</si>
  <si>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</si>
  <si>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</si>
  <si>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</si>
  <si>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</si>
  <si>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</si>
  <si>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</si>
  <si>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</si>
  <si>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</si>
  <si>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</si>
  <si>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</si>
  <si>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</si>
  <si>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</si>
  <si>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</si>
  <si>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</si>
  <si>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</si>
  <si>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</si>
  <si>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</si>
  <si>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</si>
  <si>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</si>
  <si>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</si>
  <si>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</si>
  <si>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</si>
  <si>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</si>
  <si>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</si>
  <si>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</si>
  <si>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</si>
  <si>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</si>
  <si>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</si>
  <si>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</si>
  <si>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</si>
  <si>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</si>
  <si>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</si>
  <si>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</si>
  <si>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</si>
  <si>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</si>
  <si>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</si>
  <si>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</si>
  <si>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</si>
  <si>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</si>
  <si>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</si>
  <si>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</si>
  <si>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</si>
  <si>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</si>
  <si>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</si>
  <si>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</si>
  <si>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</si>
  <si>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</si>
  <si>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</si>
  <si>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</si>
  <si>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</si>
  <si>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</si>
  <si>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</si>
  <si>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</si>
  <si>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</si>
  <si>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</si>
  <si>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</si>
  <si>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</si>
  <si>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</si>
  <si>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</si>
  <si>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</si>
  <si>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</si>
  <si>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</si>
  <si>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</si>
  <si>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</si>
  <si>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</si>
  <si>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</si>
  <si>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</si>
  <si>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</si>
  <si>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</si>
  <si>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</si>
  <si>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</si>
  <si>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</si>
  <si>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</si>
  <si>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</si>
  <si>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</si>
  <si>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</si>
  <si>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</si>
  <si>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</si>
  <si>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</si>
  <si>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</si>
  <si>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</si>
  <si>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</si>
  <si>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</si>
  <si>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</si>
  <si>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</si>
  <si>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</si>
  <si>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</si>
  <si>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</si>
  <si>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</si>
  <si>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</si>
  <si>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</si>
  <si>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</si>
  <si>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</si>
  <si>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</si>
  <si>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</si>
  <si>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</si>
  <si>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</si>
  <si>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</si>
  <si>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</si>
  <si>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</si>
  <si>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</si>
  <si>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</si>
  <si>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</si>
  <si>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</si>
  <si>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</si>
  <si>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</si>
  <si>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</si>
  <si>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</si>
  <si>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</si>
  <si>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</si>
  <si>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</si>
  <si>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</si>
  <si>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</si>
  <si>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</si>
  <si>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</si>
  <si>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</si>
  <si>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</si>
  <si>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</si>
  <si>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</si>
  <si>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</si>
  <si>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</si>
  <si>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</si>
  <si>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</si>
  <si>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</si>
  <si>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</si>
  <si>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</si>
  <si>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</si>
  <si>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</si>
  <si>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</si>
  <si>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</si>
  <si>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</si>
  <si>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</si>
  <si>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</si>
  <si>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</si>
  <si>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</si>
  <si>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</si>
  <si>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</si>
  <si>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</si>
  <si>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</si>
  <si>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</si>
  <si>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</si>
  <si>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</si>
  <si>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</si>
  <si>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</si>
  <si>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</si>
  <si>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</si>
  <si>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</si>
  <si>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</si>
  <si>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</si>
  <si>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</si>
  <si>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</si>
  <si>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</si>
  <si>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</si>
  <si>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</si>
  <si>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</si>
  <si>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</si>
  <si>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</si>
  <si>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</si>
  <si>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</si>
  <si>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</si>
  <si>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</si>
  <si>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</si>
  <si>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</si>
  <si>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</si>
  <si>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</si>
  <si>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</si>
  <si>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</si>
  <si>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</si>
  <si>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</si>
  <si>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</si>
  <si>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</si>
  <si>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</si>
  <si>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</si>
  <si>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</si>
  <si>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</si>
  <si>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</si>
  <si>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</si>
  <si>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</si>
  <si>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</si>
  <si>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</si>
  <si>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</si>
  <si>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</si>
  <si>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</si>
  <si>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</si>
  <si>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</si>
  <si>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</si>
  <si>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</si>
  <si>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</si>
  <si>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</si>
  <si>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</si>
  <si>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</si>
  <si>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</si>
  <si>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</si>
  <si>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</si>
  <si>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</si>
  <si>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</si>
  <si>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</si>
  <si>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</si>
  <si>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</si>
  <si>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</si>
  <si>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</si>
  <si>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</si>
  <si>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</si>
  <si>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</si>
  <si>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</si>
  <si>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</si>
  <si>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</si>
  <si>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</si>
  <si>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</si>
  <si>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</si>
  <si>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</si>
  <si>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</si>
  <si>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</si>
  <si>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</si>
  <si>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</si>
  <si>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</si>
  <si>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</si>
  <si>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</si>
  <si>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</si>
  <si>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</si>
  <si>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</si>
  <si>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</si>
  <si>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</si>
  <si>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</si>
  <si>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</si>
  <si>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</si>
  <si>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</si>
  <si>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</si>
  <si>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</si>
  <si>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</si>
  <si>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</si>
  <si>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</si>
  <si>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</si>
  <si>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</si>
  <si>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</si>
  <si>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</si>
  <si>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</si>
  <si>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</si>
  <si>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</si>
  <si>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</si>
  <si>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</si>
  <si>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</si>
  <si>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</si>
  <si>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</si>
  <si>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</si>
  <si>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</si>
  <si>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</si>
  <si>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</si>
  <si>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</si>
  <si>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</si>
  <si>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</si>
  <si>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</si>
  <si>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</si>
  <si>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</si>
  <si>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</si>
  <si>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</si>
  <si>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</si>
  <si>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</si>
  <si>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</si>
  <si>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</si>
  <si>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</si>
  <si>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</si>
  <si>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</si>
  <si>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</si>
  <si>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</si>
  <si>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</si>
  <si>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</si>
  <si>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</si>
  <si>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</si>
  <si>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</si>
  <si>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</si>
  <si>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</si>
  <si>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</si>
  <si>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</si>
  <si>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</si>
  <si>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</si>
  <si>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</si>
  <si>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</si>
  <si>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</si>
  <si>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</si>
  <si>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</si>
  <si>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</si>
  <si>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</si>
  <si>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</si>
  <si>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</si>
  <si>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</si>
  <si>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</si>
  <si>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</si>
  <si>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</si>
  <si>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</si>
  <si>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</si>
  <si>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</si>
  <si>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</si>
  <si>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</si>
  <si>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</si>
  <si>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</si>
  <si>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</si>
  <si>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</si>
  <si>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</si>
  <si>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</si>
  <si>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</si>
  <si>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</si>
  <si>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</si>
  <si>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</si>
  <si>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</si>
  <si>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</si>
  <si>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</si>
  <si>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</si>
  <si>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</si>
  <si>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</si>
  <si>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</si>
  <si>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</si>
  <si>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</si>
  <si>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</si>
  <si>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</si>
  <si>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</si>
  <si>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</si>
  <si>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</si>
  <si>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</si>
  <si>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</si>
  <si>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</si>
  <si>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</si>
  <si>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</si>
  <si>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</si>
  <si>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</si>
  <si>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</si>
  <si>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</si>
  <si>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</si>
  <si>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</si>
  <si>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</si>
  <si>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</si>
  <si>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</si>
  <si>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</si>
  <si>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</si>
  <si>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</si>
  <si>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</si>
  <si>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</si>
  <si>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</si>
  <si>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</si>
  <si>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</si>
  <si>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</si>
  <si>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</si>
  <si>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</si>
  <si>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</si>
  <si>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</si>
  <si>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</si>
  <si>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</si>
  <si>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</si>
  <si>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</si>
  <si>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</si>
  <si>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</si>
  <si>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</si>
  <si>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</si>
  <si>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</si>
  <si>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</si>
  <si>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</si>
  <si>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</si>
  <si>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</si>
  <si>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</si>
  <si>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</si>
  <si>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</si>
  <si>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</si>
  <si>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</si>
  <si>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</si>
  <si>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</si>
  <si>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</si>
  <si>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</si>
  <si>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</si>
  <si>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</si>
  <si>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</si>
  <si>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</si>
  <si>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</si>
  <si>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</si>
  <si>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</si>
  <si>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</si>
  <si>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</si>
  <si>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</si>
  <si>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</si>
  <si>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</si>
  <si>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</si>
  <si>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</si>
  <si>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</si>
  <si>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</si>
  <si>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</si>
  <si>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</si>
  <si>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</si>
  <si>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</si>
  <si>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</si>
  <si>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</si>
  <si>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</si>
  <si>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</si>
  <si>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</si>
  <si>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</si>
  <si>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</si>
  <si>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</si>
  <si>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</si>
  <si>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</si>
  <si>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</si>
  <si>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</si>
  <si>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</si>
  <si>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</si>
  <si>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</si>
  <si>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</si>
  <si>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</si>
  <si>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</si>
  <si>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</si>
  <si>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</si>
  <si>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</si>
  <si>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</si>
  <si>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</si>
  <si>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</si>
  <si>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</si>
  <si>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</si>
  <si>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</si>
  <si>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</si>
  <si>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</si>
  <si>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</si>
  <si>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</si>
  <si>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</si>
  <si>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</si>
  <si>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</si>
  <si>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</si>
  <si>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</si>
  <si>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</si>
  <si>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</si>
  <si>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</si>
  <si>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</si>
  <si>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</si>
  <si>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</si>
  <si>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</si>
  <si>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</si>
  <si>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</si>
  <si>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</si>
  <si>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</si>
  <si>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</si>
  <si>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</si>
  <si>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</si>
  <si>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</si>
  <si>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</si>
  <si>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</si>
  <si>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</si>
  <si>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</si>
  <si>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</si>
  <si>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</si>
  <si>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</si>
  <si>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</si>
  <si>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</si>
  <si>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</si>
  <si>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</si>
  <si>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</si>
  <si>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</si>
  <si>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</si>
  <si>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</si>
  <si>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</si>
  <si>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</si>
  <si>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</si>
  <si>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</si>
  <si>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</si>
  <si>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</si>
  <si>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</si>
  <si>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</si>
  <si>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</si>
  <si>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</si>
  <si>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</si>
  <si>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</si>
  <si>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</si>
  <si>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</si>
  <si>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</si>
  <si>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</si>
  <si>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</si>
  <si>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</si>
  <si>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</si>
  <si>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</si>
  <si>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</si>
  <si>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</si>
  <si>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</si>
  <si>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</si>
  <si>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</si>
  <si>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</si>
  <si>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</si>
  <si>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</si>
  <si>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</si>
  <si>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</si>
  <si>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</si>
  <si>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</si>
  <si>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</si>
  <si>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</si>
  <si>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</si>
  <si>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</si>
  <si>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</si>
  <si>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</si>
  <si>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</si>
  <si>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</si>
  <si>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</si>
  <si>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</si>
  <si>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</si>
  <si>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</si>
  <si>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</si>
  <si>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</si>
  <si>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</si>
  <si>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</si>
  <si>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</si>
  <si>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</si>
  <si>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</si>
  <si>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</si>
  <si>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</si>
  <si>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</si>
  <si>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</si>
  <si>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</si>
  <si>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</si>
  <si>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</si>
  <si>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</si>
  <si>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</si>
  <si>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</si>
  <si>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</si>
  <si>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</si>
  <si>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</si>
  <si>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</si>
  <si>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</si>
  <si>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</si>
  <si>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</si>
  <si>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</si>
  <si>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</si>
  <si>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</si>
  <si>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</si>
  <si>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</si>
  <si>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</si>
  <si>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</si>
  <si>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</si>
  <si>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</si>
  <si>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</si>
  <si>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</si>
  <si>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</si>
  <si>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</si>
  <si>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</si>
  <si>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</si>
  <si>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</si>
  <si>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</si>
  <si>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</si>
  <si>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</si>
  <si>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</si>
  <si>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</si>
  <si>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</si>
  <si>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</si>
  <si>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</si>
  <si>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</si>
  <si>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</si>
  <si>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</si>
  <si>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</si>
  <si>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</si>
  <si>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</si>
  <si>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</si>
  <si>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</si>
  <si>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</si>
  <si>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</si>
  <si>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</si>
  <si>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</si>
  <si>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</si>
  <si>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</si>
  <si>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</si>
  <si>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</si>
  <si>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</si>
  <si>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</si>
  <si>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</si>
  <si>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</si>
  <si>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</si>
  <si>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</si>
  <si>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</si>
  <si>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</si>
  <si>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</si>
  <si>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</si>
  <si>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</si>
  <si>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</si>
  <si>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</si>
  <si>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</si>
  <si>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</si>
  <si>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</si>
  <si>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</si>
  <si>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</si>
  <si>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</si>
  <si>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</si>
  <si>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</si>
  <si>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</si>
  <si>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</si>
  <si>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</si>
  <si>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</si>
  <si>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</si>
  <si>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</si>
  <si>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</si>
  <si>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</si>
  <si>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</si>
  <si>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</si>
  <si>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</si>
  <si>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</si>
  <si>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</si>
  <si>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</si>
  <si>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</si>
  <si>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</si>
  <si>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</si>
  <si>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</si>
  <si>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</si>
  <si>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</si>
  <si>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</si>
  <si>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</si>
  <si>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</si>
  <si>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</si>
  <si>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</si>
  <si>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</si>
  <si>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</si>
  <si>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</si>
  <si>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</si>
  <si>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</si>
  <si>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</si>
  <si>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</si>
  <si>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</si>
  <si>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</si>
  <si>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</si>
  <si>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</si>
  <si>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</si>
  <si>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</si>
  <si>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</si>
  <si>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</si>
  <si>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</si>
  <si>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</si>
  <si>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</si>
  <si>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</si>
  <si>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</si>
  <si>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</si>
  <si>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</si>
  <si>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</si>
  <si>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</si>
  <si>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</si>
  <si>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</si>
  <si>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</si>
  <si>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</si>
  <si>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</si>
  <si>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</si>
  <si>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</si>
  <si>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</si>
  <si>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</si>
  <si>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</si>
  <si>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</si>
  <si>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</si>
  <si>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</si>
  <si>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</si>
  <si>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</si>
  <si>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</si>
  <si>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</si>
  <si>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</si>
  <si>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</si>
  <si>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</si>
  <si>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</si>
  <si>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</si>
  <si>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</si>
  <si>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</si>
  <si>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</si>
  <si>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</si>
  <si>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</si>
  <si>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</si>
  <si>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</si>
  <si>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</si>
  <si>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</si>
  <si>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</si>
  <si>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</si>
  <si>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</si>
  <si>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</si>
  <si>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</si>
  <si>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</si>
  <si>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</si>
  <si>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</si>
  <si>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</si>
  <si>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</si>
  <si>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</si>
  <si>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</si>
  <si>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</si>
  <si>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</si>
  <si>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</si>
  <si>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</si>
  <si>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</si>
  <si>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</si>
  <si>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</si>
  <si>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</si>
  <si>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</si>
  <si>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</si>
  <si>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</si>
  <si>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</si>
  <si>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</si>
  <si>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</si>
  <si>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</si>
  <si>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</si>
  <si>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</si>
  <si>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</si>
  <si>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</si>
  <si>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</si>
  <si>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</si>
  <si>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</si>
  <si>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</si>
  <si>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</si>
  <si>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</si>
  <si>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</si>
  <si>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</si>
  <si>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</si>
  <si>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</si>
  <si>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</si>
  <si>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</si>
  <si>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</si>
  <si>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</si>
  <si>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</si>
  <si>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</si>
  <si>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</si>
  <si>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</si>
  <si>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</si>
  <si>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</si>
  <si>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</si>
  <si>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</si>
  <si>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</si>
  <si>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</si>
  <si>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</si>
  <si>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</si>
  <si>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</si>
  <si>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</si>
  <si>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</si>
  <si>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</si>
  <si>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</si>
  <si>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</si>
  <si>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</si>
  <si>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</si>
  <si>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</si>
  <si>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</si>
  <si>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</si>
  <si>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</si>
  <si>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</si>
  <si>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</si>
  <si>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</si>
  <si>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</si>
  <si>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</si>
  <si>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</si>
  <si>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</si>
  <si>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</si>
  <si>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</si>
  <si>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</si>
  <si>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</si>
  <si>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</si>
  <si>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</si>
  <si>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</si>
  <si>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</si>
  <si>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</si>
  <si>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</si>
  <si>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</si>
  <si>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</si>
  <si>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</si>
  <si>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</si>
  <si>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</si>
  <si>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</si>
  <si>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</si>
  <si>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</si>
  <si>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</si>
  <si>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</si>
  <si>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</si>
  <si>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</si>
  <si>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</si>
  <si>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</si>
  <si>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</si>
  <si>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</si>
  <si>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</si>
  <si>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</si>
  <si>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</si>
  <si>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</si>
  <si>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</si>
  <si>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</si>
  <si>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</si>
  <si>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</si>
  <si>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</si>
  <si>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</si>
  <si>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</si>
  <si>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</si>
  <si>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</si>
  <si>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</si>
  <si>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</si>
  <si>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</si>
  <si>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</si>
  <si>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</si>
  <si>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</si>
  <si>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</si>
  <si>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</si>
  <si>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</si>
  <si>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</si>
  <si>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</si>
  <si>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</si>
  <si>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</si>
  <si>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</si>
  <si>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</si>
  <si>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</si>
  <si>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</si>
  <si>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</si>
  <si>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</si>
  <si>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</si>
  <si>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</si>
  <si>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</si>
  <si>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</si>
  <si>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</si>
  <si>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</si>
  <si>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</si>
  <si>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</si>
  <si>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</si>
  <si>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</si>
  <si>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</si>
  <si>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</si>
  <si>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</si>
  <si>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</si>
  <si>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</si>
  <si>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</si>
  <si>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</si>
  <si>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</si>
  <si>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</si>
  <si>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</si>
  <si>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</si>
  <si>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</si>
  <si>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</si>
  <si>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</si>
  <si>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</si>
  <si>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</si>
  <si>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</si>
  <si>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</si>
  <si>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</si>
  <si>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</si>
  <si>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</si>
  <si>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</si>
  <si>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</si>
  <si>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</si>
  <si>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</si>
  <si>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</si>
  <si>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</si>
  <si>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</si>
  <si>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</si>
  <si>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</si>
  <si>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</si>
  <si>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</si>
  <si>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</si>
  <si>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</si>
  <si>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</si>
  <si>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</si>
  <si>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</si>
  <si>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</si>
  <si>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</si>
  <si>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</si>
  <si>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</si>
  <si>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</si>
  <si>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</si>
  <si>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</si>
  <si>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</si>
  <si>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</si>
  <si>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</si>
  <si>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</si>
  <si>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</si>
  <si>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</si>
  <si>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</si>
  <si>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</si>
  <si>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</si>
  <si>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</si>
  <si>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</si>
  <si>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</si>
  <si>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</si>
  <si>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</si>
  <si>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</si>
  <si>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</si>
  <si>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</si>
  <si>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</si>
  <si>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</si>
  <si>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</si>
  <si>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</si>
  <si>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</si>
  <si>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</si>
  <si>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</si>
  <si>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</si>
  <si>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</si>
  <si>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</si>
  <si>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</si>
  <si>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</si>
  <si>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</si>
  <si>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</si>
  <si>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</si>
  <si>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</si>
  <si>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</si>
  <si>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</si>
  <si>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</si>
  <si>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</si>
  <si>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</si>
  <si>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</si>
  <si>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</si>
  <si>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</si>
  <si>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</si>
  <si>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</si>
  <si>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</si>
  <si>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</si>
  <si>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</si>
  <si>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</si>
  <si>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</si>
  <si>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</si>
  <si>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</si>
  <si>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</si>
  <si>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</si>
  <si>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</si>
  <si>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</si>
  <si>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</si>
  <si>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</si>
  <si>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</si>
  <si>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</si>
  <si>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</si>
  <si>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</si>
  <si>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</si>
  <si>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</si>
  <si>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</si>
  <si>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</si>
  <si>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</si>
  <si>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</si>
  <si>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</si>
  <si>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</si>
  <si>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</si>
  <si>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</si>
  <si>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</si>
  <si>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</si>
  <si>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</si>
  <si>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</si>
  <si>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</si>
  <si>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</si>
  <si>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</si>
  <si>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</si>
  <si>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</si>
  <si>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</si>
  <si>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</si>
  <si>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</si>
  <si>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</si>
  <si>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</si>
  <si>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</si>
  <si>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</si>
  <si>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</si>
  <si>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</si>
  <si>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</si>
  <si>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</si>
  <si>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</si>
  <si>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</si>
  <si>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</si>
  <si>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</si>
  <si>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</si>
  <si>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</si>
  <si>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</si>
  <si>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</si>
  <si>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</si>
  <si>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</si>
  <si>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</si>
  <si>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</si>
  <si>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</si>
  <si>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</si>
  <si>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</si>
  <si>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</si>
  <si>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</si>
  <si>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</si>
  <si>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</si>
  <si>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</si>
  <si>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</si>
  <si>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</si>
  <si>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</si>
  <si>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</si>
  <si>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</si>
  <si>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</si>
  <si>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</si>
  <si>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</si>
  <si>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</si>
  <si>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</si>
  <si>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</si>
  <si>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</si>
  <si>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</si>
  <si>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</si>
  <si>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</si>
  <si>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</si>
  <si>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</si>
  <si>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</si>
  <si>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</si>
  <si>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</si>
  <si>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</si>
  <si>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</si>
  <si>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</si>
  <si>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</si>
  <si>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</si>
  <si>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</si>
  <si>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</si>
  <si>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</si>
  <si>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</si>
  <si>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</si>
  <si>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</si>
  <si>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</si>
  <si>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</si>
  <si>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</si>
  <si>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</si>
  <si>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</si>
  <si>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</si>
  <si>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</si>
  <si>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</si>
  <si>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</si>
  <si>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</si>
  <si>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</si>
  <si>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</si>
  <si>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</si>
  <si>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</si>
  <si>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</si>
  <si>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</si>
  <si>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</si>
  <si>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</si>
  <si>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</si>
  <si>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</si>
  <si>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</si>
  <si>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</si>
  <si>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</si>
  <si>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</si>
  <si>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</si>
  <si>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</si>
  <si>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</si>
  <si>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</si>
  <si>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</si>
  <si>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</si>
  <si>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</si>
  <si>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</si>
  <si>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</si>
  <si>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</si>
  <si>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</si>
  <si>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</si>
  <si>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</si>
  <si>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</si>
  <si>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</si>
  <si>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</si>
  <si>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</si>
  <si>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</si>
  <si>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</si>
  <si>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</si>
  <si>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</si>
  <si>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</si>
  <si>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</si>
  <si>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</si>
  <si>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</si>
  <si>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</si>
  <si>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</si>
  <si>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</si>
  <si>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</si>
  <si>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</si>
  <si>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</si>
  <si>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</si>
  <si>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</si>
  <si>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</si>
  <si>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</si>
  <si>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</si>
  <si>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</si>
  <si>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</si>
  <si>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</si>
  <si>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</si>
  <si>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</si>
  <si>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</si>
  <si>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</si>
  <si>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</si>
  <si>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</si>
  <si>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</si>
  <si>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</si>
  <si>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</si>
  <si>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</si>
  <si>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</si>
  <si>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</si>
  <si>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</si>
  <si>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</si>
  <si>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</si>
  <si>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</si>
  <si>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</si>
  <si>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</si>
  <si>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</si>
  <si>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</si>
  <si>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</si>
  <si>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</si>
  <si>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</si>
  <si>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</si>
  <si>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</si>
  <si>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</si>
  <si>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</si>
  <si>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</si>
  <si>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</si>
  <si>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</si>
  <si>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</si>
  <si>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</si>
  <si>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</si>
  <si>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</si>
  <si>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</si>
  <si>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</si>
  <si>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</si>
  <si>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</si>
  <si>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</si>
  <si>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</si>
  <si>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</si>
  <si>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</si>
  <si>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</si>
  <si>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</si>
  <si>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</si>
  <si>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</si>
  <si>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</si>
  <si>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</si>
  <si>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</si>
  <si>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</si>
  <si>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</si>
  <si>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</si>
  <si>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</si>
  <si>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</si>
  <si>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</si>
  <si>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</si>
  <si>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</si>
  <si>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</si>
  <si>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</si>
  <si>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</si>
  <si>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</si>
  <si>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</si>
  <si>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</si>
  <si>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</si>
  <si>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</si>
  <si>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</si>
  <si>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</si>
  <si>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</si>
  <si>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</si>
  <si>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</si>
  <si>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</si>
  <si>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</si>
  <si>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</si>
  <si>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</si>
  <si>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</si>
  <si>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</si>
  <si>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</si>
  <si>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</si>
  <si>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</si>
  <si>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</si>
  <si>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</si>
  <si>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</si>
  <si>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</si>
  <si>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</si>
  <si>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</si>
  <si>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</si>
  <si>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</si>
  <si>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</si>
  <si>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</si>
  <si>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</si>
  <si>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</si>
  <si>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</si>
  <si>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</si>
  <si>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</si>
  <si>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</si>
  <si>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</si>
  <si>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</si>
  <si>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</si>
  <si>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</si>
  <si>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</si>
  <si>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</si>
  <si>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</si>
  <si>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</si>
  <si>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</si>
  <si>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</si>
  <si>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</si>
  <si>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</si>
  <si>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</si>
  <si>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</si>
  <si>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</si>
  <si>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</si>
  <si>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</si>
  <si>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</si>
  <si>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</si>
  <si>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</si>
  <si>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</si>
  <si>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</si>
  <si>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</si>
  <si>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</si>
  <si>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</si>
  <si>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</si>
  <si>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</si>
  <si>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</si>
  <si>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</si>
  <si>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</si>
  <si>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</si>
  <si>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</si>
  <si>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</si>
  <si>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</si>
  <si>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</si>
  <si>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</si>
  <si>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</si>
  <si>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</si>
  <si>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</si>
  <si>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</si>
  <si>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</si>
  <si>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</si>
  <si>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</si>
  <si>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</si>
  <si>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</si>
  <si>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</si>
  <si>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</si>
  <si>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</si>
  <si>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</si>
  <si>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</si>
  <si>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</si>
  <si>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</si>
  <si>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</si>
  <si>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</si>
  <si>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</si>
  <si>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</si>
  <si>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</si>
  <si>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</si>
  <si>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</si>
  <si>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</si>
  <si>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</si>
  <si>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</si>
  <si>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</si>
  <si>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</si>
  <si>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</si>
  <si>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</si>
  <si>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</si>
  <si>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</si>
  <si>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</si>
  <si>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</si>
  <si>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</si>
  <si>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</si>
  <si>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</si>
  <si>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</si>
  <si>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</si>
  <si>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</si>
  <si>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</si>
  <si>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</si>
  <si>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</si>
  <si>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</si>
  <si>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</si>
  <si>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</si>
  <si>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</si>
  <si>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</si>
  <si>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</si>
  <si>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</si>
  <si>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</si>
  <si>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</si>
  <si>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</si>
  <si>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</si>
  <si>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</si>
  <si>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</si>
  <si>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</si>
  <si>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</si>
  <si>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</si>
  <si>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</si>
  <si>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</si>
  <si>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</si>
  <si>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</si>
  <si>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</si>
  <si>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</si>
  <si>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</si>
  <si>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</si>
  <si>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</si>
  <si>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</si>
  <si>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</si>
  <si>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</si>
  <si>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</si>
  <si>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</si>
  <si>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</si>
  <si>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</si>
  <si>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</si>
  <si>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</si>
  <si>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</si>
  <si>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</si>
  <si>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</si>
  <si>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</si>
  <si>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</si>
  <si>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</si>
  <si>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</si>
  <si>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</si>
  <si>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</si>
  <si>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</si>
  <si>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</si>
  <si>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</si>
  <si>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</si>
  <si>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</si>
  <si>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</si>
  <si>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</si>
  <si>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</si>
  <si>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</si>
  <si>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</si>
  <si>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</si>
  <si>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</si>
  <si>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</si>
  <si>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</si>
  <si>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</si>
  <si>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</si>
  <si>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</si>
  <si>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</si>
  <si>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</si>
  <si>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</si>
  <si>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</si>
  <si>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</si>
  <si>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</si>
  <si>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</si>
  <si>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</si>
  <si>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</si>
  <si>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</si>
  <si>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</si>
  <si>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</si>
  <si>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</si>
  <si>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</si>
  <si>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</si>
  <si>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</si>
  <si>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</si>
  <si>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</si>
  <si>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</si>
  <si>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</si>
  <si>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</si>
  <si>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</si>
  <si>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</si>
  <si>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</si>
  <si>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</si>
  <si>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</si>
  <si>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</si>
  <si>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</si>
  <si>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</si>
  <si>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</si>
  <si>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</si>
  <si>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</si>
  <si>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</si>
  <si>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</si>
  <si>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</si>
  <si>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</si>
  <si>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</si>
  <si>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</si>
  <si>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</si>
  <si>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</si>
  <si>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</si>
  <si>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</si>
  <si>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</si>
  <si>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</si>
  <si>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</si>
  <si>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</si>
  <si>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</si>
  <si>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</si>
  <si>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</si>
  <si>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</si>
  <si>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</si>
  <si>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</si>
  <si>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</si>
  <si>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</si>
  <si>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</si>
  <si>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</si>
  <si>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</si>
  <si>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</si>
  <si>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</si>
  <si>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</si>
  <si>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</si>
  <si>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</si>
  <si>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</si>
  <si>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</si>
  <si>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</si>
  <si>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</si>
  <si>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</si>
  <si>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</si>
  <si>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</si>
  <si>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</si>
  <si>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</si>
  <si>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</si>
  <si>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</si>
  <si>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</si>
  <si>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</si>
  <si>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</si>
  <si>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</si>
  <si>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</si>
  <si>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</si>
  <si>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</si>
  <si>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</si>
  <si>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</si>
  <si>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</si>
  <si>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</si>
  <si>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</si>
  <si>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</si>
  <si>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</si>
  <si>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</si>
  <si>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</si>
  <si>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</si>
  <si>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</si>
  <si>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</si>
  <si>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</si>
  <si>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</si>
  <si>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</si>
  <si>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</si>
  <si>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</si>
  <si>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</si>
  <si>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</si>
  <si>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</si>
  <si>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</si>
  <si>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</si>
  <si>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</si>
  <si>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</si>
  <si>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</si>
  <si>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</si>
  <si>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</si>
  <si>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</si>
  <si>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</si>
  <si>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</si>
  <si>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</si>
  <si>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</si>
  <si>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</si>
  <si>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</si>
  <si>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</si>
  <si>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</si>
  <si>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</si>
  <si>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</si>
  <si>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</si>
  <si>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</si>
  <si>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</si>
  <si>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</si>
  <si>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</si>
  <si>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</si>
  <si>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</si>
  <si>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</si>
  <si>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</si>
  <si>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</si>
  <si>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</si>
  <si>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</si>
  <si>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</si>
  <si>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</si>
  <si>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</si>
  <si>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</si>
  <si>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</si>
  <si>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</si>
  <si>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</si>
  <si>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</si>
  <si>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</si>
  <si>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</si>
  <si>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</si>
  <si>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</si>
  <si>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</si>
  <si>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</si>
  <si>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</si>
  <si>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</si>
  <si>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</si>
  <si>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</si>
  <si>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</si>
  <si>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</si>
  <si>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</si>
  <si>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</si>
  <si>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</si>
  <si>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</si>
  <si>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</si>
  <si>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</si>
  <si>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</si>
  <si>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</si>
  <si>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</si>
  <si>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</si>
  <si>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</si>
  <si>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</si>
  <si>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</si>
  <si>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</si>
  <si>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</si>
  <si>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</si>
  <si>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</si>
  <si>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</si>
  <si>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</si>
  <si>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</si>
  <si>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</si>
  <si>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</si>
  <si>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</si>
  <si>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</si>
  <si>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</si>
  <si>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</si>
  <si>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</si>
  <si>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</si>
  <si>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</si>
  <si>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</si>
  <si>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</si>
  <si>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</si>
  <si>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</si>
  <si>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</si>
  <si>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</si>
  <si>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</si>
  <si>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</si>
  <si>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</si>
  <si>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</si>
  <si>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</si>
  <si>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</si>
  <si>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</si>
  <si>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</si>
  <si>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</si>
  <si>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</si>
  <si>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</si>
  <si>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</si>
  <si>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</si>
  <si>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</si>
  <si>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</si>
  <si>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</si>
  <si>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</si>
  <si>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</si>
  <si>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</si>
  <si>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</si>
  <si>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</si>
  <si>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</si>
  <si>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</si>
  <si>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</si>
  <si>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</si>
  <si>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</si>
  <si>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</si>
  <si>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</si>
  <si>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</si>
  <si>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</si>
  <si>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</si>
  <si>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</si>
  <si>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</si>
  <si>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</si>
  <si>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</si>
  <si>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</si>
  <si>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</si>
  <si>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</si>
  <si>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</si>
  <si>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</si>
  <si>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</si>
  <si>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</si>
  <si>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</si>
  <si>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</si>
  <si>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</si>
  <si>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</si>
  <si>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</si>
  <si>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</si>
  <si>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</si>
  <si>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</si>
  <si>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</si>
  <si>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</si>
  <si>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</si>
  <si>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</si>
  <si>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</si>
  <si>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</si>
  <si>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</si>
  <si>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</si>
  <si>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</si>
  <si>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</si>
  <si>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</si>
  <si>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</si>
  <si>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</si>
  <si>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</si>
  <si>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</si>
  <si>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</si>
  <si>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</si>
  <si>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</si>
  <si>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</si>
  <si>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</si>
  <si>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</si>
  <si>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</si>
  <si>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</si>
  <si>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</si>
  <si>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</si>
  <si>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</si>
  <si>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</si>
  <si>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</si>
  <si>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</si>
  <si>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</si>
  <si>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</si>
  <si>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</si>
  <si>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</si>
  <si>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</si>
  <si>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</si>
  <si>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</si>
  <si>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</si>
  <si>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</si>
  <si>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</si>
  <si>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</si>
  <si>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</si>
  <si>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</si>
  <si>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</si>
  <si>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</si>
  <si>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</si>
  <si>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</si>
  <si>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</si>
  <si>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</si>
  <si>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</si>
  <si>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</si>
  <si>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</si>
  <si>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</si>
  <si>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</si>
  <si>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</si>
  <si>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</si>
  <si>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</si>
  <si>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</si>
  <si>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</si>
  <si>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</si>
  <si>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</si>
  <si>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</si>
  <si>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</si>
  <si>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</si>
  <si>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</si>
  <si>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</si>
  <si>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</si>
  <si>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</si>
  <si>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</si>
  <si>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</si>
  <si>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</si>
  <si>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</si>
  <si>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</si>
  <si>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</si>
  <si>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</si>
  <si>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</si>
  <si>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</si>
  <si>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</si>
  <si>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</si>
  <si>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</si>
  <si>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</si>
  <si>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</si>
  <si>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</si>
  <si>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</si>
  <si>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</si>
  <si>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</si>
  <si>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</si>
  <si>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</si>
  <si>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</si>
  <si>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</si>
  <si>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</si>
  <si>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</si>
  <si>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</si>
  <si>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</si>
  <si>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</si>
  <si>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</si>
  <si>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</si>
  <si>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</si>
  <si>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</si>
  <si>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</si>
  <si>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</si>
  <si>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</si>
  <si>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</si>
  <si>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</si>
  <si>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</si>
  <si>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</si>
  <si>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</si>
  <si>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</si>
  <si>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</si>
  <si>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</si>
  <si>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</si>
  <si>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</si>
  <si>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</si>
  <si>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</si>
  <si>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</si>
  <si>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</si>
  <si>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</si>
  <si>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</si>
  <si>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</si>
  <si>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</si>
  <si>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</si>
  <si>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</si>
  <si>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</si>
  <si>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</si>
  <si>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</si>
  <si>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</si>
  <si>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</si>
  <si>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</si>
  <si>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</si>
  <si>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</si>
  <si>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</si>
  <si>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</si>
  <si>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</si>
  <si>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</si>
  <si>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</si>
  <si>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</si>
  <si>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</si>
  <si>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</si>
  <si>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</si>
  <si>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</si>
  <si>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</si>
  <si>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</si>
  <si>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</si>
  <si>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</si>
  <si>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</si>
  <si>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</si>
  <si>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</si>
  <si>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</si>
  <si>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</si>
  <si>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</si>
  <si>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</si>
  <si>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</si>
  <si>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</si>
  <si>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</si>
  <si>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</si>
  <si>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</si>
  <si>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</si>
  <si>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</si>
  <si>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</si>
  <si>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</si>
  <si>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</si>
  <si>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</si>
  <si>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</si>
  <si>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</si>
  <si>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</si>
  <si>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</si>
  <si>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</si>
  <si>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</si>
  <si>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</si>
  <si>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</si>
  <si>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</si>
  <si>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</si>
  <si>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</si>
  <si>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</si>
  <si>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</si>
  <si>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</si>
  <si>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</si>
  <si>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</si>
  <si>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</si>
  <si>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</si>
  <si>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</si>
  <si>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</si>
  <si>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</si>
  <si>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</si>
  <si>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</si>
  <si>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</si>
  <si>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</si>
  <si>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</si>
  <si>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</si>
  <si>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</si>
  <si>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</si>
  <si>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</si>
  <si>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</si>
  <si>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</si>
  <si>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</si>
  <si>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</si>
  <si>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</si>
  <si>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</si>
  <si>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</si>
  <si>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</si>
  <si>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</si>
  <si>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</si>
  <si>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</si>
  <si>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</si>
  <si>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</si>
  <si>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</si>
  <si>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</si>
  <si>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</si>
  <si>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</si>
  <si>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</si>
  <si>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</si>
  <si>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</si>
  <si>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</si>
  <si>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</si>
  <si>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</si>
  <si>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</si>
  <si>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</si>
  <si>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</si>
  <si>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</si>
  <si>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</si>
  <si>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</si>
  <si>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</si>
  <si>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</si>
  <si>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</si>
  <si>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</si>
  <si>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</si>
  <si>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</si>
  <si>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</si>
  <si>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</si>
  <si>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</si>
  <si>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</si>
  <si>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</si>
  <si>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</si>
  <si>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</si>
  <si>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</si>
  <si>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</si>
  <si>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</si>
  <si>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</si>
  <si>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</si>
  <si>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</si>
  <si>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</si>
  <si>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</si>
  <si>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</si>
  <si>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</si>
  <si>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</si>
  <si>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</si>
  <si>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</si>
  <si>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</si>
  <si>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</si>
  <si>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</si>
  <si>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</si>
  <si>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</si>
  <si>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</si>
  <si>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</si>
  <si>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</si>
  <si>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</si>
  <si>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</si>
  <si>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</si>
  <si>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</si>
  <si>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</si>
  <si>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</si>
  <si>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</si>
  <si>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</si>
  <si>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</si>
  <si>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</si>
  <si>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</si>
  <si>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</si>
  <si>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</si>
  <si>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</si>
  <si>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</si>
  <si>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</si>
  <si>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</si>
  <si>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</si>
  <si>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</si>
  <si>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</si>
  <si>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</si>
  <si>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</si>
  <si>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</si>
  <si>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</si>
  <si>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</si>
  <si>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</si>
  <si>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</si>
  <si>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</si>
  <si>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</si>
  <si>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</si>
  <si>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</si>
  <si>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</si>
  <si>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</si>
  <si>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</si>
  <si>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</si>
  <si>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</si>
  <si>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</si>
  <si>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</si>
  <si>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</si>
  <si>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</si>
  <si>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</si>
  <si>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</si>
  <si>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</si>
  <si>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</si>
  <si>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</si>
  <si>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</si>
  <si>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</si>
  <si>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</si>
  <si>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</si>
  <si>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</si>
  <si>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</si>
  <si>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</si>
  <si>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</si>
  <si>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</si>
  <si>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</si>
  <si>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</si>
  <si>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</si>
  <si>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</si>
  <si>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</si>
  <si>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</si>
  <si>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</si>
  <si>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</si>
  <si>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</si>
  <si>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</si>
  <si>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</si>
  <si>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</si>
  <si>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</si>
  <si>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</si>
  <si>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</si>
  <si>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</si>
  <si>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</si>
  <si>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</si>
  <si>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</si>
  <si>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</si>
  <si>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</si>
  <si>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</si>
  <si>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</si>
  <si>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</si>
  <si>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</si>
  <si>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</si>
  <si>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</si>
  <si>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</si>
  <si>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</si>
  <si>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</si>
  <si>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</si>
  <si>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</si>
  <si>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</si>
  <si>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</si>
  <si>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</si>
  <si>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</si>
  <si>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</si>
  <si>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</si>
  <si>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</si>
  <si>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</si>
  <si>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</si>
  <si>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</si>
  <si>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</si>
  <si>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</si>
  <si>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</si>
  <si>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</si>
  <si>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</si>
  <si>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</si>
  <si>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</si>
  <si>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</si>
  <si>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</si>
  <si>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</si>
  <si>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</si>
  <si>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</si>
  <si>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</si>
  <si>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</si>
  <si>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</si>
  <si>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</si>
  <si>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</si>
  <si>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</si>
  <si>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</si>
  <si>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</si>
  <si>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</si>
  <si>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</si>
  <si>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</si>
  <si>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</si>
  <si>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</si>
  <si>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</si>
  <si>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</si>
  <si>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</si>
  <si>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</si>
  <si>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</si>
  <si>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</si>
  <si>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</si>
  <si>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</si>
  <si>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</si>
  <si>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</si>
  <si>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</si>
  <si>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</si>
  <si>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</si>
  <si>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</si>
  <si>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</si>
  <si>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</si>
  <si>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</si>
  <si>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</si>
  <si>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</si>
  <si>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</si>
  <si>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</si>
  <si>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</si>
  <si>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</si>
  <si>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</si>
  <si>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</si>
  <si>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</si>
  <si>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</si>
  <si>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</si>
  <si>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</si>
  <si>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</si>
  <si>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</si>
  <si>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</si>
  <si>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</si>
  <si>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</si>
  <si>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</si>
  <si>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</si>
  <si>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</si>
  <si>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</si>
  <si>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</si>
  <si>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</si>
  <si>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</si>
  <si>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</si>
  <si>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</si>
  <si>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</si>
  <si>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</si>
  <si>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</si>
  <si>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</si>
  <si>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</si>
  <si>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</si>
  <si>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</si>
  <si>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</si>
  <si>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</si>
  <si>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</si>
  <si>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</si>
  <si>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</si>
  <si>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</si>
  <si>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</si>
  <si>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</si>
  <si>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</si>
  <si>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</si>
  <si>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</si>
  <si>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</si>
  <si>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</si>
  <si>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</si>
  <si>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</si>
  <si>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</si>
  <si>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</si>
  <si>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</si>
  <si>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</si>
  <si>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</si>
  <si>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</si>
  <si>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</si>
  <si>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</si>
  <si>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</si>
  <si>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</si>
  <si>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</si>
  <si>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</si>
  <si>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</si>
  <si>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</si>
  <si>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</si>
  <si>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</si>
  <si>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</si>
  <si>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</si>
  <si>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</si>
  <si>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</si>
  <si>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</si>
  <si>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</si>
  <si>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</si>
  <si>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</si>
  <si>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</si>
  <si>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</si>
  <si>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</si>
  <si>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</si>
  <si>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</si>
  <si>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</si>
  <si>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</si>
  <si>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</si>
  <si>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</si>
  <si>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</si>
  <si>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</si>
  <si>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</si>
  <si>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</si>
  <si>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</si>
  <si>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</si>
  <si>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</si>
  <si>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</si>
  <si>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</si>
  <si>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</si>
  <si>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</si>
  <si>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</si>
  <si>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</si>
  <si>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</si>
  <si>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</si>
  <si>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</si>
  <si>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</si>
  <si>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</si>
  <si>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</si>
  <si>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</si>
  <si>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</si>
  <si>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</si>
  <si>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</si>
  <si>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</si>
  <si>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</si>
  <si>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</si>
  <si>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</si>
  <si>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</si>
  <si>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</si>
  <si>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</si>
  <si>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</si>
  <si>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</si>
  <si>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</si>
  <si>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</si>
  <si>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</si>
  <si>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</si>
  <si>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</si>
  <si>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</si>
  <si>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</si>
  <si>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</si>
  <si>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</si>
  <si>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</si>
  <si>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</si>
  <si>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</si>
  <si>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</si>
  <si>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</si>
  <si>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</si>
  <si>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</si>
  <si>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</si>
  <si>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</si>
  <si>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</si>
  <si>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</si>
  <si>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</si>
  <si>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</si>
  <si>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</si>
  <si>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</si>
  <si>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</si>
  <si>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</si>
  <si>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</si>
  <si>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</si>
  <si>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</si>
  <si>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</si>
  <si>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</si>
  <si>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</si>
  <si>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</si>
  <si>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</si>
  <si>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</si>
  <si>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</si>
  <si>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</si>
  <si>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</si>
  <si>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</si>
  <si>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</si>
  <si>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</si>
  <si>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</si>
  <si>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</si>
  <si>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</si>
  <si>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</si>
  <si>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</si>
  <si>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</si>
  <si>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</si>
  <si>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</si>
  <si>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</si>
  <si>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</si>
  <si>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</si>
  <si>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</si>
  <si>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</si>
  <si>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</si>
  <si>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</si>
  <si>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</si>
  <si>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</si>
  <si>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</si>
  <si>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</si>
  <si>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</si>
  <si>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</si>
  <si>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</si>
  <si>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</si>
  <si>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</si>
  <si>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</si>
  <si>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</si>
  <si>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</si>
  <si>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</si>
  <si>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</si>
  <si>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</si>
  <si>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</si>
  <si>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</si>
  <si>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</si>
  <si>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</si>
  <si>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</si>
  <si>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</si>
  <si>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</si>
  <si>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</si>
  <si>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</si>
  <si>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</si>
  <si>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</si>
  <si>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</si>
  <si>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</si>
  <si>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</si>
  <si>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</si>
  <si>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</si>
  <si>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</si>
  <si>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</si>
  <si>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</si>
  <si>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</si>
  <si>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</si>
  <si>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</si>
  <si>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</si>
  <si>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</si>
  <si>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</si>
  <si>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</si>
  <si>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</si>
  <si>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</si>
  <si>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</si>
  <si>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</si>
  <si>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</si>
  <si>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</si>
  <si>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</si>
  <si>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</si>
  <si>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</si>
  <si>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</si>
  <si>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</si>
  <si>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</si>
  <si>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</si>
  <si>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</si>
  <si>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</si>
  <si>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</si>
  <si>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</si>
  <si>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</si>
  <si>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</si>
  <si>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</si>
  <si>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</si>
  <si>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</si>
  <si>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</si>
  <si>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</si>
  <si>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</si>
  <si>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</si>
  <si>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</si>
  <si>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</si>
  <si>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</si>
  <si>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</si>
  <si>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</si>
  <si>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</si>
  <si>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</si>
  <si>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</si>
  <si>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</si>
  <si>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</si>
  <si>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</si>
  <si>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</si>
  <si>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</si>
  <si>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</si>
  <si>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</si>
  <si>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</si>
  <si>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</si>
  <si>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</si>
  <si>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</si>
  <si>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</si>
  <si>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</si>
  <si>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</si>
  <si>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</si>
  <si>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</si>
  <si>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</si>
  <si>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</si>
  <si>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</si>
  <si>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</si>
  <si>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</si>
  <si>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</si>
  <si>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</si>
  <si>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</si>
  <si>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</si>
  <si>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</si>
  <si>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</si>
  <si>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</si>
  <si>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</si>
  <si>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</si>
  <si>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</si>
  <si>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</si>
  <si>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</si>
  <si>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</si>
  <si>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</si>
  <si>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</si>
  <si>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</si>
  <si>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</si>
  <si>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</si>
  <si>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</si>
  <si>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</si>
  <si>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</si>
  <si>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</si>
  <si>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</si>
  <si>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</si>
  <si>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</si>
  <si>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</si>
  <si>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</si>
  <si>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</si>
  <si>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</si>
  <si>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</si>
  <si>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</si>
  <si>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</si>
  <si>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</si>
  <si>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</si>
  <si>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</si>
  <si>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</si>
  <si>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</si>
  <si>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</si>
  <si>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</si>
  <si>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</si>
  <si>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</si>
  <si>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</si>
  <si>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</si>
  <si>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</si>
  <si>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</si>
  <si>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</si>
  <si>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</si>
  <si>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</si>
  <si>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</si>
  <si>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</si>
  <si>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</si>
  <si>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</si>
  <si>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</si>
  <si>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</si>
  <si>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</si>
  <si>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</si>
  <si>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</si>
  <si>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</si>
  <si>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</si>
  <si>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</si>
  <si>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</si>
  <si>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</si>
  <si>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</si>
  <si>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</si>
  <si>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</si>
  <si>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</si>
  <si>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</si>
  <si>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</si>
  <si>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</si>
  <si>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</si>
  <si>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</si>
  <si>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</si>
  <si>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</si>
  <si>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</si>
  <si>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</si>
  <si>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</si>
  <si>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</si>
  <si>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</si>
  <si>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</si>
  <si>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</si>
  <si>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</si>
  <si>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</si>
  <si>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</si>
  <si>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</si>
  <si>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</si>
  <si>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</si>
  <si>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</si>
  <si>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</si>
  <si>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</si>
  <si>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</si>
  <si>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</si>
  <si>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</si>
  <si>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</si>
  <si>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</si>
  <si>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</si>
  <si>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</si>
  <si>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</si>
  <si>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</si>
  <si>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</si>
  <si>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</si>
  <si>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</si>
  <si>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</si>
  <si>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</si>
  <si>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</si>
  <si>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</si>
  <si>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</si>
  <si>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</si>
  <si>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</si>
  <si>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</si>
  <si>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</si>
  <si>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</si>
  <si>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</si>
  <si>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</si>
  <si>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</si>
  <si>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</si>
  <si>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</si>
  <si>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</si>
  <si>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</si>
  <si>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</si>
  <si>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</si>
  <si>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</si>
  <si>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</si>
  <si>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</si>
  <si>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</si>
  <si>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</si>
  <si>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</si>
  <si>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</si>
  <si>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</si>
  <si>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</si>
  <si>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</si>
  <si>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</si>
  <si>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</si>
  <si>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</si>
  <si>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</si>
  <si>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</si>
  <si>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</si>
  <si>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</si>
  <si>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</si>
  <si>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</si>
  <si>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</si>
  <si>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</si>
  <si>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</si>
  <si>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</si>
  <si>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</si>
  <si>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</si>
  <si>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</si>
  <si>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</si>
  <si>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</si>
  <si>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</si>
  <si>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</si>
  <si>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</si>
  <si>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</si>
  <si>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</si>
  <si>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</si>
  <si>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</si>
  <si>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</si>
  <si>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</si>
  <si>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</si>
  <si>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</si>
  <si>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</si>
  <si>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</si>
  <si>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</si>
  <si>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</si>
  <si>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</si>
  <si>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</si>
  <si>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</si>
  <si>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</si>
  <si>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</si>
  <si>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</si>
  <si>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</si>
  <si>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</si>
  <si>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</si>
  <si>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</si>
  <si>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</si>
  <si>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</si>
  <si>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</si>
  <si>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</si>
  <si>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</si>
  <si>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</si>
  <si>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</si>
  <si>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</si>
  <si>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</si>
  <si>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</si>
  <si>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</si>
  <si>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</si>
  <si>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</si>
  <si>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</si>
  <si>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</si>
  <si>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</si>
  <si>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</si>
  <si>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</si>
  <si>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</si>
  <si>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</si>
  <si>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</si>
  <si>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</si>
  <si>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</si>
  <si>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</si>
  <si>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</si>
  <si>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</si>
  <si>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</si>
  <si>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</si>
  <si>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</si>
  <si>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</si>
  <si>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</si>
  <si>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</si>
  <si>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</si>
  <si>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</si>
  <si>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</si>
  <si>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</si>
  <si>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</si>
  <si>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</si>
  <si>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</si>
  <si>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</si>
  <si>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</si>
  <si>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</si>
  <si>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</si>
  <si>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</si>
  <si>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</si>
  <si>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</si>
  <si>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</si>
  <si>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</si>
  <si>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</si>
  <si>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</si>
  <si>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</si>
  <si>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</si>
  <si>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</si>
  <si>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</si>
  <si>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</si>
  <si>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</si>
  <si>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</si>
  <si>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</si>
  <si>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</si>
  <si>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</si>
  <si>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</si>
  <si>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</si>
  <si>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</si>
  <si>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</si>
  <si>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</si>
  <si>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</si>
  <si>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</si>
  <si>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</si>
  <si>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</si>
  <si>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</si>
  <si>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</si>
  <si>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</si>
  <si>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</si>
  <si>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</si>
  <si>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</si>
  <si>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</si>
  <si>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</si>
  <si>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</si>
  <si>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</si>
  <si>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</si>
  <si>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</si>
  <si>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</si>
  <si>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</si>
  <si>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</si>
  <si>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</si>
  <si>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</si>
  <si>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</si>
  <si>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</si>
  <si>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</si>
  <si>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</si>
  <si>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</si>
  <si>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</si>
  <si>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</si>
  <si>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</si>
  <si>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</si>
  <si>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</si>
  <si>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</si>
  <si>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</si>
  <si>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</si>
  <si>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</si>
  <si>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</si>
  <si>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</si>
  <si>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</si>
  <si>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</si>
  <si>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</si>
  <si>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</si>
  <si>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</si>
  <si>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</si>
  <si>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</si>
  <si>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</si>
  <si>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</si>
  <si>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</si>
  <si>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</si>
  <si>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</si>
  <si>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</si>
  <si>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</si>
  <si>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</si>
  <si>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</si>
  <si>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</si>
  <si>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</si>
  <si>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</si>
  <si>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</si>
  <si>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</si>
  <si>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</si>
  <si>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</si>
  <si>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</si>
  <si>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</si>
  <si>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</si>
  <si>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</si>
  <si>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</si>
  <si>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</si>
  <si>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</si>
  <si>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</si>
  <si>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</si>
  <si>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</si>
  <si>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</si>
  <si>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</si>
  <si>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</si>
  <si>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</si>
  <si>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</si>
  <si>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</si>
  <si>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</si>
  <si>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</si>
  <si>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</si>
  <si>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</si>
  <si>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</si>
  <si>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</si>
  <si>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</si>
  <si>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</si>
  <si>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</si>
  <si>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</si>
  <si>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</si>
  <si>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</si>
  <si>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</si>
  <si>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</si>
  <si>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</si>
  <si>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</si>
  <si>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</si>
  <si>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</si>
  <si>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</si>
  <si>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</si>
  <si>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</si>
  <si>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</si>
  <si>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</si>
  <si>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</si>
  <si>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</si>
  <si>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</si>
  <si>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</si>
  <si>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</si>
  <si>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</si>
  <si>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</si>
  <si>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</si>
  <si>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</si>
  <si>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</si>
  <si>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</si>
  <si>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</si>
  <si>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</si>
  <si>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</si>
  <si>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</si>
  <si>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</si>
  <si>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</si>
  <si>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</si>
  <si>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</si>
  <si>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</si>
  <si>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</si>
  <si>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</si>
  <si>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</si>
  <si>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</si>
  <si>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</si>
  <si>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</si>
  <si>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</si>
  <si>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</si>
  <si>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</si>
  <si>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</si>
  <si>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</si>
  <si>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</si>
  <si>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</si>
  <si>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</si>
  <si>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</si>
  <si>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</si>
  <si>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</si>
  <si>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</si>
  <si>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</si>
  <si>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</si>
  <si>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</si>
  <si>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</si>
  <si>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</si>
  <si>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</si>
  <si>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</si>
  <si>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</si>
  <si>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</si>
  <si>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</si>
  <si>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</si>
  <si>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</si>
  <si>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</si>
  <si>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</si>
  <si>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</si>
  <si>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</si>
  <si>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</si>
  <si>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</si>
  <si>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</si>
  <si>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</si>
  <si>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</si>
  <si>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</si>
  <si>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</si>
  <si>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</si>
  <si>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</si>
  <si>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</si>
  <si>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</si>
  <si>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</si>
  <si>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</si>
  <si>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</si>
  <si>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</si>
  <si>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</si>
  <si>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</si>
  <si>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</si>
  <si>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</si>
  <si>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</si>
  <si>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</si>
  <si>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</si>
  <si>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</si>
  <si>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</si>
  <si>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</si>
  <si>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</si>
  <si>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</si>
  <si>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</si>
  <si>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</si>
  <si>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</si>
  <si>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</si>
  <si>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</si>
  <si>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</si>
  <si>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</si>
  <si>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</si>
  <si>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</si>
  <si>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</si>
  <si>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</si>
  <si>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</si>
  <si>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</si>
  <si>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</si>
  <si>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</si>
  <si>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</si>
  <si>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</si>
  <si>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</si>
  <si>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</si>
  <si>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</si>
  <si>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</si>
  <si>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</si>
  <si>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</si>
  <si>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</si>
  <si>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</si>
  <si>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</si>
  <si>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</si>
  <si>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</si>
  <si>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</si>
  <si>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</si>
  <si>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</si>
  <si>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</si>
  <si>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</si>
  <si>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</si>
  <si>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</si>
  <si>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</si>
  <si>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</si>
  <si>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</si>
  <si>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</si>
  <si>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</si>
  <si>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</si>
  <si>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</si>
  <si>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</si>
  <si>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</si>
  <si>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</si>
  <si>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</si>
  <si>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</si>
  <si>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</si>
  <si>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</si>
  <si>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</si>
  <si>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</si>
  <si>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</si>
  <si>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</si>
  <si>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</si>
  <si>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</si>
  <si>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</si>
  <si>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</si>
  <si>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</si>
  <si>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</si>
  <si>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</si>
  <si>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</si>
  <si>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</si>
  <si>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</si>
  <si>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</si>
  <si>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</si>
  <si>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</si>
  <si>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</si>
  <si>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</si>
  <si>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</si>
  <si>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</si>
  <si>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</si>
  <si>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</si>
  <si>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</si>
  <si>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</si>
  <si>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</si>
  <si>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</si>
  <si>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</si>
  <si>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</si>
  <si>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</si>
  <si>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</si>
  <si>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</si>
  <si>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</si>
  <si>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</si>
  <si>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</si>
  <si>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</si>
  <si>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</si>
  <si>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</si>
  <si>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</si>
  <si>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</si>
  <si>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</si>
  <si>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</si>
  <si>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</si>
  <si>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</si>
  <si>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</si>
  <si>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</si>
  <si>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</si>
  <si>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</si>
  <si>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</si>
  <si>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</si>
  <si>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</si>
  <si>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</si>
  <si>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</si>
  <si>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</si>
  <si>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</si>
  <si>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</si>
  <si>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</si>
  <si>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</si>
  <si>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</si>
  <si>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</si>
  <si>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</si>
  <si>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</si>
  <si>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</si>
  <si>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</si>
  <si>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</si>
  <si>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</si>
  <si>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</si>
  <si>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</si>
  <si>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</si>
  <si>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</si>
  <si>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</si>
  <si>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</si>
  <si>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</si>
  <si>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</si>
  <si>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</si>
  <si>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</si>
  <si>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</si>
  <si>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</si>
  <si>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</si>
  <si>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</si>
  <si>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</si>
  <si>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</si>
  <si>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</si>
  <si>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</si>
  <si>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</si>
  <si>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</si>
  <si>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</si>
  <si>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</si>
  <si>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</si>
  <si>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</si>
  <si>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</si>
  <si>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</si>
  <si>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</si>
  <si>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</si>
  <si>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</si>
  <si>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</si>
  <si>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</si>
  <si>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</si>
  <si>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</si>
  <si>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</si>
  <si>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</si>
  <si>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</si>
  <si>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</si>
  <si>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</si>
  <si>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</si>
  <si>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</si>
  <si>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</si>
  <si>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</si>
  <si>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</si>
  <si>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</si>
  <si>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</si>
  <si>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</si>
  <si>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</si>
  <si>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</si>
  <si>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</si>
  <si>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</si>
  <si>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</si>
  <si>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</si>
  <si>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</si>
  <si>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</si>
  <si>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</si>
  <si>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</si>
  <si>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</si>
  <si>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</si>
  <si>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</si>
  <si>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</si>
  <si>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</si>
  <si>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</si>
  <si>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</si>
  <si>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</si>
  <si>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</si>
  <si>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</si>
  <si>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</si>
  <si>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</si>
  <si>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</si>
  <si>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</si>
  <si>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</si>
  <si>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</si>
  <si>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</si>
  <si>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</si>
  <si>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</si>
  <si>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</si>
  <si>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</si>
  <si>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</si>
  <si>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</si>
  <si>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</si>
  <si>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</si>
  <si>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</si>
  <si>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</si>
  <si>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</si>
  <si>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</si>
  <si>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</si>
  <si>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</si>
  <si>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</si>
  <si>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</si>
  <si>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</si>
  <si>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</si>
  <si>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</si>
  <si>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</si>
  <si>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</si>
  <si>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</si>
  <si>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</si>
  <si>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</si>
  <si>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</si>
  <si>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</si>
  <si>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</si>
  <si>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</si>
  <si>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</si>
  <si>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</si>
  <si>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</si>
  <si>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</si>
  <si>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</si>
  <si>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</si>
  <si>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</si>
  <si>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</si>
  <si>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</si>
  <si>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</si>
  <si>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</si>
  <si>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</si>
  <si>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</si>
  <si>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</si>
  <si>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</si>
  <si>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</si>
  <si>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</si>
  <si>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</si>
  <si>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</si>
  <si>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</si>
  <si>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</si>
  <si>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</si>
  <si>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</si>
  <si>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</si>
  <si>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</si>
  <si>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</si>
  <si>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</si>
  <si>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</si>
  <si>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</si>
  <si>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</si>
  <si>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</si>
  <si>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</si>
  <si>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</si>
  <si>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</si>
  <si>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</si>
  <si>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</si>
  <si>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</si>
  <si>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</si>
  <si>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</si>
  <si>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</si>
  <si>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</si>
  <si>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</si>
  <si>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</si>
  <si>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</si>
  <si>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</si>
  <si>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</si>
  <si>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</si>
  <si>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</si>
  <si>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</si>
  <si>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</si>
  <si>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</si>
  <si>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</si>
  <si>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</si>
  <si>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</si>
  <si>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</si>
  <si>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</si>
  <si>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</si>
  <si>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</si>
  <si>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</si>
  <si>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</si>
  <si>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</si>
  <si>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</si>
  <si>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</si>
  <si>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</si>
  <si>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</si>
  <si>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</si>
  <si>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</si>
  <si>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</si>
  <si>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</si>
  <si>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</si>
  <si>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</si>
  <si>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</si>
  <si>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</si>
  <si>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</si>
  <si>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</si>
  <si>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</si>
  <si>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</si>
  <si>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</si>
  <si>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</si>
  <si>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</si>
  <si>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</si>
  <si>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</si>
  <si>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</si>
  <si>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</si>
  <si>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</si>
  <si>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</si>
  <si>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</si>
  <si>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</si>
  <si>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</si>
  <si>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</si>
  <si>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</si>
  <si>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</si>
  <si>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</si>
  <si>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</si>
  <si>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</si>
  <si>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</si>
  <si>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</si>
  <si>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</si>
  <si>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</si>
  <si>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</si>
  <si>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</si>
  <si>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</si>
  <si>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</si>
  <si>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</si>
  <si>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</si>
  <si>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</si>
  <si>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</si>
  <si>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</si>
  <si>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</si>
  <si>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</si>
  <si>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</si>
  <si>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</si>
  <si>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</si>
  <si>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</si>
  <si>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</si>
  <si>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</si>
  <si>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</si>
  <si>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</si>
  <si>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</si>
  <si>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</si>
  <si>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</si>
  <si>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</si>
  <si>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</si>
  <si>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</si>
  <si>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</si>
  <si>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</si>
  <si>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</si>
  <si>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</si>
  <si>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</si>
  <si>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</si>
  <si>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</si>
  <si>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</si>
  <si>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</si>
  <si>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</si>
  <si>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</si>
  <si>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</si>
  <si>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</si>
  <si>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</si>
  <si>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</si>
  <si>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</si>
  <si>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</si>
  <si>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</si>
  <si>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</si>
  <si>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</si>
  <si>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</si>
  <si>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</si>
  <si>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</si>
  <si>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</si>
  <si>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</si>
  <si>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</si>
  <si>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</si>
  <si>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</si>
  <si>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</si>
  <si>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</si>
  <si>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</si>
  <si>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</si>
  <si>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</si>
  <si>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</si>
  <si>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</si>
  <si>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</si>
  <si>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</si>
  <si>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</si>
  <si>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</si>
  <si>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</si>
  <si>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</si>
  <si>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</si>
  <si>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</si>
  <si>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</si>
  <si>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</si>
  <si>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</si>
  <si>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</si>
  <si>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</si>
  <si>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</si>
  <si>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</si>
  <si>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</si>
  <si>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</si>
  <si>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</si>
  <si>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</si>
  <si>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</si>
  <si>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</si>
  <si>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</si>
  <si>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</si>
  <si>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</si>
  <si>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</si>
  <si>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</si>
  <si>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</si>
  <si>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</si>
  <si>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</si>
  <si>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</si>
  <si>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</si>
  <si>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</si>
  <si>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</si>
  <si>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</si>
  <si>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</si>
  <si>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</si>
  <si>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</si>
  <si>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</si>
  <si>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</si>
  <si>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</si>
  <si>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</si>
  <si>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</si>
  <si>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</si>
  <si>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</si>
  <si>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</si>
  <si>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</si>
  <si>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</si>
  <si>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</si>
  <si>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</si>
  <si>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</si>
  <si>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</si>
  <si>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</si>
  <si>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</si>
  <si>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</si>
  <si>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</si>
  <si>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</si>
  <si>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</si>
  <si>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</si>
  <si>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</si>
  <si>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</si>
  <si>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</si>
  <si>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</si>
  <si>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</si>
  <si>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</si>
  <si>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</si>
  <si>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</si>
  <si>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</si>
  <si>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</si>
  <si>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</si>
  <si>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</si>
  <si>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</si>
  <si>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</si>
  <si>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</si>
  <si>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</si>
  <si>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</si>
  <si>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</si>
  <si>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</si>
  <si>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</si>
  <si>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</si>
  <si>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</si>
  <si>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</si>
  <si>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</si>
  <si>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</si>
  <si>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</si>
  <si>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</si>
  <si>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</si>
  <si>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</si>
  <si>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</si>
  <si>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</si>
  <si>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</si>
  <si>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</si>
  <si>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</si>
  <si>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</si>
  <si>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</si>
  <si>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</si>
  <si>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</si>
  <si>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</si>
  <si>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</si>
  <si>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</si>
  <si>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</si>
  <si>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</si>
  <si>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</si>
  <si>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</si>
  <si>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</si>
  <si>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</si>
  <si>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</si>
  <si>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</si>
  <si>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</si>
  <si>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</si>
  <si>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</si>
  <si>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</si>
  <si>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</si>
  <si>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</si>
  <si>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</si>
  <si>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</si>
  <si>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</si>
  <si>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</si>
  <si>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</si>
  <si>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</si>
  <si>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</si>
  <si>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</si>
  <si>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</si>
  <si>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</si>
  <si>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</si>
  <si>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</si>
  <si>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</si>
  <si>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</si>
  <si>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</si>
  <si>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</si>
  <si>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</si>
  <si>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</si>
  <si>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</si>
  <si>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</si>
  <si>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</si>
  <si>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</si>
  <si>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</si>
  <si>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</si>
  <si>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</si>
  <si>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</si>
  <si>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</si>
  <si>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</si>
  <si>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</si>
  <si>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</si>
  <si>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</si>
  <si>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</si>
  <si>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</si>
  <si>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</si>
  <si>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</si>
  <si>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</si>
  <si>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</si>
  <si>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</si>
  <si>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</si>
  <si>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</si>
  <si>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</si>
  <si>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</si>
  <si>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</si>
  <si>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</si>
  <si>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</si>
  <si>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</si>
  <si>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</si>
  <si>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</si>
  <si>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</si>
  <si>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</si>
  <si>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</si>
  <si>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</si>
  <si>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</si>
  <si>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</si>
  <si>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</si>
  <si>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</si>
  <si>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</si>
  <si>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</si>
  <si>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</si>
  <si>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</si>
  <si>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</si>
  <si>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</si>
  <si>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</si>
  <si>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</si>
  <si>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</si>
  <si>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</si>
  <si>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</si>
  <si>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</si>
  <si>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</si>
  <si>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</si>
  <si>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</si>
  <si>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</si>
  <si>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</si>
  <si>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</si>
  <si>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</si>
  <si>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</si>
  <si>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</si>
  <si>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</si>
  <si>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</si>
  <si>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</si>
  <si>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</si>
  <si>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</si>
  <si>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</si>
  <si>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</si>
  <si>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</si>
  <si>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</si>
  <si>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</si>
  <si>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</si>
  <si>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</si>
  <si>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</si>
  <si>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</si>
  <si>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</si>
  <si>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</si>
  <si>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</si>
  <si>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</si>
  <si>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</si>
  <si>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</si>
  <si>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</si>
  <si>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</si>
  <si>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</si>
  <si>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</si>
  <si>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</si>
  <si>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</si>
  <si>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</si>
  <si>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</si>
  <si>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</si>
  <si>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</si>
  <si>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</si>
  <si>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</si>
  <si>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</si>
  <si>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</si>
  <si>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</si>
  <si>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</si>
  <si>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</si>
  <si>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</si>
  <si>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</si>
  <si>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</si>
  <si>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</si>
  <si>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</si>
  <si>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</si>
  <si>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</si>
  <si>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</si>
  <si>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</si>
  <si>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</si>
  <si>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</si>
  <si>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</si>
  <si>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</si>
  <si>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</si>
  <si>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</si>
  <si>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</si>
  <si>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</si>
  <si>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</si>
  <si>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</si>
  <si>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</si>
  <si>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</si>
  <si>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</si>
  <si>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</si>
  <si>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</si>
  <si>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</si>
  <si>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</si>
  <si>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</si>
  <si>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</si>
  <si>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</si>
  <si>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</si>
  <si>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</si>
  <si>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</si>
  <si>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</si>
  <si>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</si>
  <si>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</si>
  <si>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</si>
  <si>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</si>
  <si>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</si>
  <si>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</si>
  <si>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</si>
  <si>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</si>
  <si>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</si>
  <si>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</si>
  <si>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</si>
  <si>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</si>
  <si>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</si>
  <si>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</si>
  <si>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</si>
  <si>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</si>
  <si>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</si>
  <si>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</si>
  <si>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</si>
  <si>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</si>
  <si>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</si>
  <si>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</si>
  <si>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</si>
  <si>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</si>
  <si>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</si>
  <si>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</si>
  <si>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</si>
  <si>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</si>
  <si>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</si>
  <si>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</si>
  <si>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</si>
  <si>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</si>
  <si>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</si>
  <si>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</si>
  <si>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</si>
  <si>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</si>
  <si>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</si>
  <si>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</si>
  <si>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</si>
  <si>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</si>
  <si>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</si>
  <si>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</si>
  <si>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</si>
  <si>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</si>
  <si>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</si>
  <si>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</si>
  <si>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</si>
  <si>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</si>
  <si>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</si>
  <si>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</si>
  <si>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</si>
  <si>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</si>
  <si>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</si>
  <si>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</si>
  <si>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</si>
  <si>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</si>
  <si>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</si>
  <si>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</si>
  <si>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</si>
  <si>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</si>
  <si>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</si>
  <si>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</si>
  <si>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</si>
  <si>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</si>
  <si>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</si>
  <si>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</si>
  <si>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</si>
  <si>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</si>
  <si>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</si>
  <si>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</si>
  <si>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</si>
  <si>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</si>
  <si>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</si>
  <si>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</si>
  <si>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</si>
  <si>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</si>
  <si>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</si>
  <si>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</si>
  <si>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</si>
  <si>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</si>
  <si>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</si>
  <si>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</si>
  <si>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</si>
  <si>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</si>
  <si>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</si>
  <si>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</si>
  <si>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</si>
  <si>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</si>
  <si>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</si>
  <si>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</si>
  <si>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</si>
  <si>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</si>
  <si>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</si>
  <si>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</si>
  <si>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</si>
  <si>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</si>
  <si>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</si>
  <si>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</si>
  <si>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</si>
  <si>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</si>
  <si>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</si>
  <si>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</si>
  <si>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</si>
  <si>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</si>
  <si>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</si>
  <si>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</si>
  <si>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</si>
  <si>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</si>
  <si>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</si>
  <si>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</si>
  <si>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</si>
  <si>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</si>
  <si>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</si>
  <si>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</si>
  <si>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</si>
  <si>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</si>
  <si>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</si>
  <si>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</si>
  <si>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</si>
  <si>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</si>
  <si>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</si>
  <si>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</si>
  <si>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</si>
  <si>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</si>
  <si>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</si>
  <si>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</si>
  <si>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</si>
  <si>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</si>
  <si>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</si>
  <si>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</si>
  <si>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</si>
  <si>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</si>
  <si>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</si>
  <si>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</si>
  <si>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</si>
  <si>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</si>
  <si>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</si>
  <si>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</si>
  <si>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</si>
  <si>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</si>
  <si>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</si>
  <si>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</si>
  <si>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</si>
  <si>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</si>
  <si>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</si>
  <si>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</si>
  <si>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</si>
  <si>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</si>
  <si>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</si>
  <si>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</si>
  <si>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</si>
  <si>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</si>
  <si>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</si>
  <si>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</si>
  <si>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</si>
  <si>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</si>
  <si>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</si>
  <si>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</si>
  <si>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</si>
  <si>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</si>
  <si>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</si>
  <si>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</si>
  <si>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</si>
  <si>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</si>
  <si>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</si>
  <si>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</si>
  <si>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</si>
  <si>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</si>
  <si>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</si>
  <si>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</si>
  <si>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</si>
  <si>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</si>
  <si>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</si>
  <si>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</si>
  <si>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</si>
  <si>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</si>
  <si>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</si>
  <si>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</si>
  <si>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</si>
  <si>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</si>
  <si>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</si>
  <si>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</si>
  <si>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</si>
  <si>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</si>
  <si>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</si>
  <si>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</si>
  <si>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</si>
  <si>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</si>
  <si>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</si>
  <si>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</si>
  <si>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</si>
  <si>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</si>
  <si>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</si>
  <si>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</si>
  <si>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</si>
  <si>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</si>
  <si>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</si>
  <si>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</si>
  <si>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</si>
  <si>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</si>
  <si>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</si>
  <si>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</si>
  <si>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</si>
  <si>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</si>
  <si>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</si>
  <si>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</si>
  <si>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</si>
  <si>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</si>
  <si>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</si>
  <si>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</si>
  <si>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</si>
  <si>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</si>
  <si>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</si>
  <si>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</si>
  <si>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</si>
  <si>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</si>
  <si>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</si>
  <si>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</si>
  <si>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</si>
  <si>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</si>
  <si>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</si>
  <si>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</si>
  <si>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</si>
  <si>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</si>
  <si>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</si>
  <si>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</si>
  <si>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</si>
  <si>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</si>
  <si>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</si>
  <si>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</si>
  <si>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</si>
  <si>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</si>
  <si>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</si>
  <si>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</si>
  <si>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</si>
  <si>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</si>
  <si>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</si>
  <si>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</si>
  <si>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</si>
  <si>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</si>
  <si>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</si>
  <si>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</si>
  <si>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</si>
  <si>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</si>
  <si>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</si>
  <si>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</si>
  <si>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</si>
  <si>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</si>
  <si>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</si>
  <si>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</si>
  <si>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</si>
  <si>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</si>
  <si>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</si>
  <si>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</si>
  <si>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</si>
  <si>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</si>
  <si>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</si>
  <si>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</si>
  <si>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</si>
  <si>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</si>
  <si>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</si>
  <si>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</si>
  <si>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</si>
  <si>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</si>
  <si>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</si>
  <si>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</si>
  <si>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</si>
  <si>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</si>
  <si>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</si>
  <si>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</si>
  <si>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</si>
  <si>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</si>
  <si>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</si>
  <si>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</si>
  <si>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</si>
  <si>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</si>
  <si>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</si>
  <si>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</si>
  <si>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</si>
  <si>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</si>
  <si>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</si>
  <si>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</si>
  <si>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</si>
  <si>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</si>
  <si>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</si>
  <si>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</si>
  <si>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</si>
  <si>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</si>
  <si>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</si>
  <si>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</si>
  <si>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</si>
  <si>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</si>
  <si>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</si>
  <si>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</si>
  <si>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</si>
  <si>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</si>
  <si>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</si>
  <si>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</si>
  <si>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</si>
  <si>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</si>
  <si>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</si>
  <si>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</si>
  <si>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</si>
  <si>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</si>
  <si>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</si>
  <si>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</si>
  <si>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</si>
  <si>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</si>
  <si>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</si>
  <si>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</si>
  <si>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</si>
  <si>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</si>
  <si>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</si>
  <si>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</si>
  <si>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</si>
  <si>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</si>
  <si>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</si>
  <si>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</si>
  <si>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</si>
  <si>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</si>
  <si>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</si>
  <si>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</si>
  <si>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</si>
  <si>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</si>
  <si>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</si>
  <si>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</si>
  <si>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</si>
  <si>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</si>
  <si>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</si>
  <si>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</si>
  <si>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</si>
  <si>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</si>
  <si>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</si>
  <si>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</si>
  <si>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</si>
  <si>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</si>
  <si>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</si>
  <si>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</si>
  <si>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</si>
  <si>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</si>
  <si>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</si>
  <si>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</si>
  <si>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</si>
  <si>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</si>
  <si>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</si>
  <si>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</si>
  <si>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</si>
  <si>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</si>
  <si>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</si>
  <si>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</si>
  <si>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</si>
  <si>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</si>
  <si>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</si>
  <si>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</si>
  <si>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</si>
  <si>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</si>
  <si>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</si>
  <si>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</si>
  <si>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</si>
  <si>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</si>
  <si>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</si>
  <si>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</si>
  <si>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</si>
  <si>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</si>
  <si>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</si>
  <si>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</si>
  <si>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</si>
  <si>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</si>
  <si>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</si>
  <si>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</si>
  <si>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</si>
  <si>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</si>
  <si>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</si>
  <si>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</si>
  <si>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</si>
  <si>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</si>
  <si>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</si>
  <si>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</si>
  <si>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</si>
  <si>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</si>
  <si>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</si>
  <si>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</si>
  <si>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</si>
  <si>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</si>
  <si>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</si>
  <si>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</si>
  <si>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</si>
  <si>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</si>
  <si>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</si>
  <si>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</si>
  <si>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</si>
  <si>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</si>
  <si>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</si>
  <si>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</si>
  <si>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</si>
  <si>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</si>
  <si>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</si>
  <si>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</si>
  <si>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</si>
  <si>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</si>
  <si>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</si>
  <si>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</si>
  <si>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</si>
  <si>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</si>
  <si>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</si>
  <si>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</si>
  <si>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</si>
  <si>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</si>
  <si>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</si>
  <si>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</si>
  <si>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</si>
  <si>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</si>
  <si>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</si>
  <si>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</si>
  <si>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</si>
  <si>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</si>
  <si>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</si>
  <si>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</si>
  <si>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</si>
  <si>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</si>
  <si>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</si>
  <si>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</si>
  <si>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</si>
  <si>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</si>
  <si>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</si>
  <si>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</si>
  <si>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</si>
  <si>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</si>
  <si>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</si>
  <si>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</si>
  <si>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</si>
  <si>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</si>
  <si>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</si>
  <si>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</si>
  <si>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</si>
  <si>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</si>
  <si>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</si>
  <si>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</si>
  <si>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</si>
  <si>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</si>
  <si>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</si>
  <si>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</si>
  <si>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</si>
  <si>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</si>
  <si>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</si>
  <si>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</si>
  <si>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</si>
  <si>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</si>
  <si>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</si>
  <si>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</si>
  <si>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</si>
  <si>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</si>
  <si>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</si>
  <si>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</si>
  <si>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</si>
  <si>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</si>
  <si>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</si>
  <si>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</si>
  <si>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</si>
  <si>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</si>
  <si>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</si>
  <si>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</si>
  <si>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</si>
  <si>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</si>
  <si>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</si>
  <si>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</si>
  <si>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</si>
  <si>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</si>
  <si>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</si>
  <si>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</si>
  <si>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</si>
  <si>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</si>
  <si>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</si>
  <si>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</si>
  <si>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</si>
  <si>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</si>
  <si>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</si>
  <si>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</si>
  <si>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</si>
  <si>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</si>
  <si>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</si>
  <si>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</si>
  <si>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</si>
  <si>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</si>
  <si>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</si>
  <si>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</si>
  <si>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</si>
  <si>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</si>
  <si>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</si>
  <si>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</si>
  <si>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</si>
  <si>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</si>
  <si>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</si>
  <si>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</si>
  <si>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</si>
  <si>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</si>
  <si>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</si>
  <si>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</si>
  <si>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</si>
  <si>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</si>
  <si>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</si>
  <si>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</si>
  <si>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</si>
  <si>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</si>
  <si>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</si>
  <si>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</si>
  <si>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</si>
  <si>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</si>
  <si>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</si>
  <si>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</si>
  <si>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</si>
  <si>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</si>
  <si>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</si>
  <si>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</si>
  <si>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</si>
  <si>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</si>
  <si>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</si>
  <si>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</si>
  <si>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</si>
  <si>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</si>
  <si>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</si>
  <si>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</si>
  <si>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</si>
  <si>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</si>
  <si>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</si>
  <si>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</si>
  <si>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</si>
  <si>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</si>
  <si>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</si>
  <si>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</si>
  <si>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</si>
  <si>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</si>
  <si>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</si>
  <si>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</si>
  <si>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</si>
  <si>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</si>
  <si>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</si>
  <si>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</si>
  <si>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</si>
  <si>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</si>
  <si>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</si>
  <si>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</si>
  <si>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</si>
  <si>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</si>
  <si>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</si>
  <si>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</si>
  <si>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</si>
  <si>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</si>
  <si>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</si>
  <si>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</si>
  <si>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</si>
  <si>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</si>
  <si>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</si>
  <si>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</si>
  <si>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</si>
  <si>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</si>
  <si>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</si>
  <si>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</si>
  <si>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</si>
  <si>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</si>
  <si>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</si>
  <si>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</si>
  <si>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</si>
  <si>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</si>
  <si>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</si>
  <si>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</si>
  <si>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</si>
  <si>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</si>
  <si>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</si>
  <si>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</si>
  <si>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</si>
  <si>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</si>
  <si>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</si>
  <si>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</si>
  <si>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</si>
  <si>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</si>
  <si>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</si>
  <si>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</si>
  <si>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</si>
  <si>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</si>
  <si>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</si>
  <si>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</si>
  <si>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</si>
  <si>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</si>
  <si>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</si>
  <si>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</si>
  <si>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</si>
  <si>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</si>
  <si>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</si>
  <si>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</si>
  <si>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</si>
  <si>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</si>
  <si>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</si>
  <si>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</si>
  <si>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</si>
  <si>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</si>
  <si>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</si>
  <si>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</si>
  <si>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</si>
  <si>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</si>
  <si>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</si>
  <si>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</si>
  <si>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</si>
  <si>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</si>
  <si>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</si>
  <si>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</si>
  <si>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</si>
  <si>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</si>
  <si>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</si>
  <si>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</si>
  <si>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</si>
  <si>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</si>
  <si>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</si>
  <si>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</si>
  <si>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</si>
  <si>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</si>
  <si>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</si>
  <si>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</si>
  <si>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</si>
  <si>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</si>
  <si>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</si>
  <si>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</si>
  <si>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</si>
  <si>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</si>
  <si>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</si>
  <si>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</si>
  <si>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</si>
  <si>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</si>
  <si>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</si>
  <si>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</si>
  <si>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</si>
  <si>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</si>
  <si>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</si>
  <si>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</si>
  <si>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</si>
  <si>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</si>
  <si>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</si>
  <si>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</si>
  <si>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</si>
  <si>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</si>
  <si>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</si>
  <si>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</si>
  <si>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</si>
  <si>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</si>
  <si>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</si>
  <si>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</si>
  <si>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</si>
  <si>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</si>
  <si>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</si>
  <si>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</si>
  <si>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</si>
  <si>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</si>
  <si>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</si>
  <si>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</si>
  <si>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</si>
  <si>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</si>
  <si>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</si>
  <si>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</si>
  <si>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</si>
  <si>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</si>
  <si>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</si>
  <si>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</si>
  <si>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</si>
  <si>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</si>
  <si>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</si>
  <si>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</si>
  <si>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</si>
  <si>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</si>
  <si>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</si>
  <si>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</si>
  <si>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</si>
  <si>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</si>
  <si>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</si>
  <si>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</si>
  <si>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</si>
  <si>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</si>
  <si>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</si>
  <si>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</si>
  <si>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</si>
  <si>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</si>
  <si>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</si>
  <si>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</si>
  <si>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</si>
  <si>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</si>
  <si>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</si>
  <si>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</si>
  <si>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</si>
  <si>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</si>
  <si>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</si>
  <si>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</si>
  <si>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</si>
  <si>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</si>
  <si>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</si>
  <si>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</si>
  <si>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</si>
  <si>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</si>
  <si>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</si>
  <si>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</si>
  <si>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</si>
  <si>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</si>
  <si>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</si>
  <si>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</si>
  <si>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</si>
  <si>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</si>
  <si>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</si>
  <si>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</si>
  <si>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</si>
  <si>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</si>
  <si>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</si>
  <si>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</si>
  <si>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</si>
  <si>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</si>
  <si>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</si>
  <si>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</si>
  <si>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</si>
  <si>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</si>
  <si>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</si>
  <si>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</si>
  <si>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</si>
  <si>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</si>
  <si>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</si>
  <si>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</si>
  <si>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</si>
  <si>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</si>
  <si>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</si>
  <si>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</si>
  <si>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</si>
  <si>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</si>
  <si>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</si>
  <si>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</si>
  <si>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</si>
  <si>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</si>
  <si>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</si>
  <si>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</si>
  <si>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</si>
  <si>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</si>
  <si>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</si>
  <si>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</si>
  <si>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</si>
  <si>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</si>
  <si>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</si>
  <si>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</si>
  <si>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</si>
  <si>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</si>
  <si>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</si>
  <si>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</si>
  <si>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</si>
  <si>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</si>
  <si>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</si>
  <si>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</si>
  <si>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</si>
  <si>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</si>
  <si>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</si>
  <si>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</si>
  <si>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</si>
  <si>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</si>
  <si>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</si>
  <si>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</si>
  <si>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</si>
  <si>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</si>
  <si>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</si>
  <si>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</si>
  <si>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</si>
  <si>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</si>
  <si>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</si>
  <si>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</si>
  <si>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</si>
  <si>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</si>
  <si>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</si>
  <si>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</si>
  <si>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</si>
  <si>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</si>
  <si>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</si>
  <si>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</si>
  <si>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</si>
  <si>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</si>
  <si>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</si>
  <si>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</si>
  <si>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</si>
  <si>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</si>
  <si>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</si>
  <si>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</si>
  <si>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</si>
  <si>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</si>
  <si>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</si>
  <si>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</si>
  <si>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</si>
  <si>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</si>
  <si>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</si>
  <si>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</si>
  <si>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</si>
  <si>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</si>
  <si>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</si>
  <si>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</si>
  <si>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</si>
  <si>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</si>
  <si>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</si>
  <si>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</si>
  <si>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</si>
  <si>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</si>
  <si>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</si>
  <si>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</si>
  <si>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</si>
  <si>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</si>
  <si>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</si>
  <si>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</si>
  <si>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</si>
  <si>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</si>
  <si>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</si>
  <si>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</si>
  <si>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</si>
  <si>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</si>
  <si>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</si>
  <si>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</si>
  <si>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</si>
  <si>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</si>
  <si>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</si>
  <si>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</si>
  <si>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</si>
  <si>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</si>
  <si>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</si>
  <si>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</si>
  <si>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</si>
  <si>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</si>
  <si>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</si>
  <si>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</si>
  <si>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</si>
  <si>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</si>
  <si>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</si>
  <si>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</si>
  <si>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</si>
  <si>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</si>
  <si>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</si>
  <si>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</si>
  <si>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</si>
  <si>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</si>
  <si>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</si>
  <si>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</si>
  <si>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</si>
  <si>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</si>
  <si>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</si>
  <si>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</si>
  <si>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</si>
  <si>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</si>
  <si>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</si>
  <si>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</si>
  <si>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</si>
  <si>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</si>
  <si>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</si>
  <si>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</si>
  <si>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</si>
  <si>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</si>
  <si>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</si>
  <si>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</si>
  <si>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</si>
  <si>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</si>
  <si>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</si>
  <si>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</si>
  <si>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</si>
  <si>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</si>
  <si>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</si>
  <si>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</si>
  <si>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</si>
  <si>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</si>
  <si>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</si>
  <si>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</si>
  <si>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</si>
  <si>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</si>
  <si>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</si>
  <si>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</si>
  <si>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</si>
  <si>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</si>
  <si>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</si>
  <si>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</si>
  <si>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</si>
  <si>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</si>
  <si>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</si>
  <si>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</si>
  <si>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</si>
  <si>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</si>
  <si>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</si>
  <si>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</si>
  <si>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</si>
  <si>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</si>
  <si>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</si>
  <si>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</si>
  <si>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</si>
  <si>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</si>
  <si>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</si>
  <si>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</si>
  <si>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</si>
  <si>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</si>
  <si>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</si>
  <si>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</si>
  <si>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</si>
  <si>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</si>
  <si>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</si>
  <si>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</si>
  <si>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</si>
  <si>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</si>
  <si>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</si>
  <si>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</si>
  <si>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</si>
  <si>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</si>
  <si>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</si>
  <si>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</si>
  <si>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</si>
  <si>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</si>
  <si>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</si>
  <si>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</si>
  <si>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</si>
  <si>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</si>
  <si>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</si>
  <si>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</si>
  <si>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</si>
  <si>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</si>
  <si>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</si>
  <si>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</si>
  <si>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</si>
  <si>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</si>
  <si>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</si>
  <si>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</si>
  <si>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</si>
  <si>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</si>
  <si>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</si>
  <si>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</si>
  <si>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</si>
  <si>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</si>
  <si>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</si>
  <si>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</si>
  <si>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</si>
  <si>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</si>
  <si>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</si>
  <si>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</si>
  <si>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</si>
  <si>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</si>
  <si>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</si>
  <si>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</si>
  <si>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</si>
  <si>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</si>
  <si>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</si>
  <si>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</si>
  <si>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</si>
  <si>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</si>
  <si>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</si>
  <si>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</si>
  <si>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</si>
  <si>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</si>
  <si>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</si>
  <si>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</si>
  <si>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</si>
  <si>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</si>
  <si>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</si>
  <si>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</si>
  <si>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</si>
  <si>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</si>
  <si>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</si>
  <si>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</si>
  <si>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</si>
  <si>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</si>
  <si>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</si>
  <si>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</si>
  <si>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</si>
  <si>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</si>
  <si>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</si>
  <si>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</si>
  <si>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</si>
  <si>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</si>
  <si>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</si>
  <si>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</si>
  <si>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</si>
  <si>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</si>
  <si>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</si>
  <si>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</si>
  <si>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</si>
  <si>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</si>
  <si>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</si>
  <si>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</si>
  <si>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</si>
  <si>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</si>
  <si>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</si>
  <si>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</si>
  <si>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</si>
  <si>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</si>
  <si>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</si>
  <si>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</si>
  <si>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</si>
  <si>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</si>
  <si>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</si>
  <si>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</si>
  <si>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</si>
  <si>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</si>
  <si>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</si>
  <si>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</si>
  <si>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</si>
  <si>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</si>
  <si>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</si>
  <si>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</si>
  <si>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</si>
  <si>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</si>
  <si>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</si>
  <si>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</si>
  <si>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</si>
  <si>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</si>
  <si>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</si>
  <si>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</si>
  <si>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</si>
  <si>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</si>
  <si>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</si>
  <si>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</si>
  <si>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</si>
  <si>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</si>
  <si>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</si>
  <si>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</si>
  <si>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</si>
  <si>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</si>
  <si>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</si>
  <si>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</si>
  <si>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</si>
  <si>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</si>
  <si>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</si>
  <si>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</si>
  <si>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</si>
  <si>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</si>
  <si>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</si>
  <si>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</si>
  <si>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</si>
  <si>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</si>
  <si>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</si>
  <si>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</si>
  <si>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</si>
  <si>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</si>
  <si>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</si>
  <si>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</si>
  <si>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</si>
  <si>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</si>
  <si>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</si>
  <si>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</si>
  <si>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</si>
  <si>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</si>
  <si>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</si>
  <si>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</si>
  <si>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</si>
  <si>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</si>
  <si>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</si>
  <si>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</si>
  <si>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</si>
  <si>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</si>
  <si>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</si>
  <si>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</si>
  <si>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</si>
  <si>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</si>
  <si>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</si>
  <si>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</si>
  <si>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</si>
  <si>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</si>
  <si>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</si>
  <si>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</si>
  <si>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</si>
  <si>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</si>
  <si>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</si>
  <si>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</si>
  <si>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</si>
  <si>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</si>
  <si>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</si>
  <si>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</si>
  <si>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</si>
  <si>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</si>
  <si>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</si>
  <si>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</si>
  <si>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</si>
  <si>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</si>
  <si>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</si>
  <si>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</si>
  <si>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</si>
  <si>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</si>
  <si>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</si>
  <si>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</si>
  <si>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</si>
  <si>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</si>
  <si>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</si>
  <si>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</si>
  <si>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</si>
  <si>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</si>
  <si>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</si>
  <si>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</si>
  <si>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</si>
  <si>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</si>
  <si>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</si>
  <si>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</si>
  <si>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</si>
  <si>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</si>
  <si>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</si>
  <si>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</si>
  <si>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</si>
  <si>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</si>
  <si>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</si>
  <si>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</si>
  <si>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</si>
  <si>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</si>
  <si>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</si>
  <si>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</si>
  <si>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</si>
  <si>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</si>
  <si>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</si>
  <si>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</si>
  <si>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</si>
  <si>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</si>
  <si>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</si>
  <si>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</si>
  <si>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</si>
  <si>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</si>
  <si>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</si>
  <si>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</si>
  <si>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</si>
  <si>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</si>
  <si>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</si>
  <si>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</si>
  <si>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</si>
  <si>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</si>
  <si>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</si>
  <si>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</si>
  <si>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</si>
  <si>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</si>
  <si>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</si>
  <si>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</si>
  <si>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</si>
  <si>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</si>
  <si>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</si>
  <si>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</si>
  <si>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</si>
  <si>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</si>
  <si>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</si>
  <si>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</si>
  <si>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</si>
  <si>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</si>
  <si>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</si>
  <si>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</si>
  <si>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</si>
  <si>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</si>
  <si>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</si>
  <si>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</si>
  <si>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</si>
  <si>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</si>
  <si>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</si>
  <si>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</si>
  <si>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</si>
  <si>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</si>
  <si>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</si>
  <si>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</si>
  <si>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</si>
  <si>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</si>
  <si>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</si>
  <si>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</si>
  <si>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</si>
  <si>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</si>
  <si>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</si>
  <si>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</si>
  <si>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</si>
  <si>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</si>
  <si>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</si>
  <si>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</si>
  <si>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</si>
  <si>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</si>
  <si>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</si>
  <si>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</si>
  <si>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</si>
  <si>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</si>
  <si>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</si>
  <si>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</si>
  <si>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</si>
  <si>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</si>
  <si>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</si>
  <si>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</si>
  <si>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</si>
  <si>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</si>
  <si>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</si>
  <si>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</si>
  <si>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</si>
  <si>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</si>
  <si>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</si>
  <si>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</si>
  <si>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</si>
  <si>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</si>
  <si>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</si>
  <si>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</si>
  <si>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</si>
  <si>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</si>
  <si>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</si>
  <si>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</si>
  <si>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</si>
  <si>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</si>
  <si>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</si>
  <si>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</si>
  <si>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</si>
  <si>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</si>
  <si>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</si>
  <si>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</si>
  <si>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</si>
  <si>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</si>
  <si>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</si>
  <si>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</si>
  <si>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</si>
  <si>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</si>
  <si>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</si>
  <si>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</si>
  <si>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</si>
  <si>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</si>
  <si>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</si>
  <si>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</si>
  <si>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</si>
  <si>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</si>
  <si>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</si>
  <si>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</si>
  <si>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</si>
  <si>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</si>
  <si>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</si>
  <si>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</si>
  <si>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</si>
  <si>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</si>
  <si>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</si>
  <si>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</si>
  <si>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</si>
  <si>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</si>
  <si>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</si>
  <si>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</si>
  <si>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</si>
  <si>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</si>
  <si>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</si>
  <si>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</si>
  <si>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</si>
  <si>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</si>
  <si>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</si>
  <si>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</si>
  <si>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</si>
  <si>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</si>
  <si>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</si>
  <si>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</si>
  <si>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</si>
  <si>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</si>
  <si>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</si>
  <si>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</si>
  <si>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</si>
  <si>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</si>
  <si>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</si>
  <si>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</si>
  <si>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</si>
  <si>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</si>
  <si>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</si>
  <si>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</si>
  <si>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</si>
  <si>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</si>
  <si>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</si>
  <si>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</si>
  <si>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</si>
  <si>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</si>
  <si>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</si>
  <si>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</si>
  <si>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</si>
  <si>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</si>
  <si>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</si>
  <si>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</si>
  <si>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</si>
  <si>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</si>
  <si>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</si>
  <si>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</si>
  <si>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</si>
  <si>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</si>
  <si>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</si>
  <si>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</si>
  <si>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</si>
  <si>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</si>
  <si>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</si>
  <si>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</si>
  <si>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</si>
  <si>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</si>
  <si>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</si>
  <si>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</si>
  <si>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</si>
  <si>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</si>
  <si>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</si>
  <si>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</si>
  <si>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</si>
  <si>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</si>
  <si>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</si>
  <si>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</si>
  <si>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</si>
  <si>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</si>
  <si>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</si>
  <si>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</si>
  <si>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</si>
  <si>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</si>
  <si>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</si>
  <si>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</si>
  <si>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</si>
  <si>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</si>
  <si>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</si>
  <si>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</si>
  <si>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</si>
  <si>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</si>
  <si>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</si>
  <si>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</si>
  <si>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</si>
  <si>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</si>
  <si>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</si>
  <si>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</si>
  <si>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</si>
  <si>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</si>
  <si>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</si>
  <si>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</si>
  <si>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</si>
  <si>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</si>
  <si>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</si>
  <si>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</si>
  <si>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</si>
  <si>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</si>
  <si>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</si>
  <si>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</si>
  <si>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</si>
  <si>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</si>
  <si>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</si>
  <si>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</si>
  <si>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</si>
  <si>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</si>
  <si>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</si>
  <si>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</si>
  <si>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</si>
  <si>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</si>
  <si>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</si>
  <si>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</si>
  <si>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</si>
  <si>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</si>
  <si>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</si>
  <si>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</si>
  <si>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</si>
  <si>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</si>
  <si>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</si>
  <si>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</si>
  <si>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</si>
  <si>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</si>
  <si>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</si>
  <si>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</si>
  <si>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</si>
  <si>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</si>
  <si>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</si>
  <si>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</si>
  <si>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</si>
  <si>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</si>
  <si>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</si>
  <si>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</si>
  <si>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</si>
  <si>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</si>
  <si>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</si>
  <si>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</si>
  <si>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</si>
  <si>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</si>
  <si>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</si>
  <si>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</si>
  <si>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</si>
  <si>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</si>
  <si>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</si>
  <si>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</si>
  <si>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</si>
  <si>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</si>
  <si>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</si>
  <si>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</si>
  <si>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</si>
  <si>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</si>
  <si>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</si>
  <si>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</si>
  <si>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</si>
  <si>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</si>
  <si>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</si>
  <si>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</si>
  <si>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</si>
  <si>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</si>
  <si>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</si>
  <si>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</si>
  <si>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</si>
  <si>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</si>
  <si>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</si>
  <si>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</si>
  <si>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</si>
  <si>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</si>
  <si>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</si>
  <si>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</si>
  <si>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</si>
  <si>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</si>
  <si>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</si>
  <si>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</si>
  <si>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</si>
  <si>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</si>
  <si>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</si>
  <si>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</si>
  <si>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</si>
  <si>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</si>
  <si>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</si>
  <si>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</si>
  <si>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</si>
  <si>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</si>
  <si>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</si>
  <si>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</si>
  <si>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</si>
  <si>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</si>
  <si>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</si>
  <si>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</si>
  <si>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</si>
  <si>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</si>
  <si>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</si>
  <si>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</si>
  <si>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</si>
  <si>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</si>
  <si>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</si>
  <si>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</si>
  <si>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</si>
  <si>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</si>
  <si>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</si>
  <si>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</si>
  <si>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</si>
  <si>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</si>
  <si>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</si>
  <si>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</si>
  <si>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</si>
  <si>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</si>
  <si>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</si>
  <si>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</si>
  <si>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</si>
  <si>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</si>
  <si>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</si>
  <si>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</si>
  <si>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</si>
  <si>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</si>
  <si>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</si>
  <si>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</si>
  <si>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</si>
  <si>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</si>
  <si>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</si>
  <si>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</si>
  <si>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</si>
  <si>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</si>
  <si>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</si>
  <si>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</si>
  <si>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</si>
  <si>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</si>
  <si>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</si>
  <si>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</si>
  <si>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</si>
  <si>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</si>
  <si>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</si>
  <si>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</si>
  <si>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</si>
  <si>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</si>
  <si>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</si>
  <si>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</si>
  <si>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</si>
  <si>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</si>
  <si>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</si>
  <si>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</si>
  <si>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</si>
  <si>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</si>
  <si>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</si>
  <si>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</si>
  <si>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</si>
  <si>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</si>
  <si>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</si>
  <si>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</si>
  <si>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</si>
  <si>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</si>
  <si>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</si>
  <si>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</si>
  <si>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</si>
  <si>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</si>
  <si>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</si>
  <si>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</si>
  <si>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</si>
  <si>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</si>
  <si>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</si>
  <si>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</si>
  <si>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</si>
  <si>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</si>
  <si>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</si>
  <si>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</si>
  <si>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</si>
  <si>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</si>
  <si>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</si>
  <si>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</si>
  <si>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</si>
  <si>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</si>
  <si>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</si>
  <si>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</si>
  <si>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</si>
  <si>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</si>
  <si>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</si>
  <si>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</si>
  <si>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</si>
  <si>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</si>
  <si>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</si>
  <si>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</si>
  <si>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</si>
  <si>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</si>
  <si>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</si>
  <si>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</si>
  <si>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</si>
  <si>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</si>
  <si>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</si>
  <si>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</si>
  <si>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</si>
  <si>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</si>
  <si>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</si>
  <si>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</si>
  <si>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</si>
  <si>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</si>
  <si>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</si>
  <si>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</si>
  <si>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</si>
  <si>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</si>
  <si>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</si>
  <si>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</si>
  <si>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</si>
  <si>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</si>
  <si>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</si>
  <si>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</si>
  <si>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</si>
  <si>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</si>
  <si>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</si>
  <si>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</si>
  <si>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</si>
  <si>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</si>
  <si>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</si>
  <si>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</si>
  <si>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</si>
  <si>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</si>
  <si>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</si>
  <si>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</si>
  <si>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</si>
  <si>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</si>
  <si>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</si>
  <si>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</si>
  <si>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</si>
  <si>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</si>
  <si>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</si>
  <si>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</si>
  <si>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</si>
  <si>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</si>
  <si>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</si>
  <si>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</si>
  <si>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</si>
  <si>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</si>
  <si>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</si>
  <si>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</si>
  <si>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</si>
  <si>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</si>
  <si>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</si>
  <si>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</si>
  <si>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</si>
  <si>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</si>
  <si>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</si>
  <si>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</si>
  <si>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</si>
  <si>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</si>
  <si>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</si>
  <si>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</si>
  <si>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</si>
  <si>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</si>
  <si>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</si>
  <si>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</si>
  <si>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</si>
  <si>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</si>
  <si>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</si>
  <si>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</si>
  <si>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</si>
  <si>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</si>
  <si>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</si>
  <si>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</si>
  <si>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</si>
  <si>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</si>
  <si>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</si>
  <si>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</si>
  <si>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</si>
  <si>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</si>
  <si>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</si>
  <si>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</si>
  <si>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</si>
  <si>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</si>
  <si>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</si>
  <si>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</si>
  <si>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</si>
  <si>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</si>
  <si>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</si>
  <si>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</si>
  <si>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</si>
  <si>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</si>
  <si>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</si>
  <si>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</si>
  <si>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</si>
  <si>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</si>
  <si>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</si>
  <si>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</si>
  <si>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</si>
  <si>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</si>
  <si>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</si>
  <si>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</si>
  <si>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</si>
  <si>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</si>
  <si>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</si>
  <si>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</si>
  <si>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</si>
  <si>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</si>
  <si>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</si>
  <si>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</si>
  <si>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</si>
  <si>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</si>
  <si>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</si>
  <si>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</si>
  <si>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</si>
  <si>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</si>
  <si>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</si>
  <si>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</si>
  <si>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</si>
  <si>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</si>
  <si>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</si>
  <si>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</si>
  <si>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</si>
  <si>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</si>
  <si>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</si>
  <si>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</si>
  <si>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</si>
  <si>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</si>
  <si>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</si>
  <si>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</si>
  <si>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</si>
  <si>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</si>
  <si>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</si>
  <si>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</si>
  <si>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</si>
  <si>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</si>
  <si>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</si>
  <si>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</si>
  <si>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</si>
  <si>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</si>
  <si>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</si>
  <si>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</si>
  <si>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</si>
  <si>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</si>
  <si>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</si>
  <si>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</si>
  <si>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</si>
  <si>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</si>
  <si>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</si>
  <si>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</si>
  <si>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</si>
  <si>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</si>
  <si>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</si>
  <si>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</si>
  <si>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</si>
  <si>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</si>
  <si>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</si>
  <si>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</si>
  <si>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</si>
  <si>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</si>
  <si>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</si>
  <si>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</si>
  <si>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</si>
  <si>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</si>
  <si>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</si>
  <si>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</si>
  <si>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</si>
  <si>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</si>
  <si>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</si>
  <si>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</si>
  <si>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</si>
  <si>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</si>
  <si>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</si>
  <si>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</si>
  <si>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</si>
  <si>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</si>
  <si>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</si>
  <si>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</si>
  <si>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</si>
  <si>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</si>
  <si>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</si>
  <si>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</si>
  <si>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</si>
  <si>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</si>
  <si>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</si>
  <si>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</si>
  <si>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</si>
  <si>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</si>
  <si>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</si>
  <si>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</si>
  <si>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</si>
  <si>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</si>
  <si>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</si>
  <si>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</si>
  <si>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</si>
  <si>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</si>
  <si>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</si>
  <si>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</si>
  <si>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</si>
  <si>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</si>
  <si>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</si>
  <si>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</si>
  <si>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</si>
  <si>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</si>
  <si>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</si>
  <si>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</si>
  <si>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</si>
  <si>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</si>
  <si>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</si>
  <si>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</si>
  <si>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</si>
  <si>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</si>
  <si>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</si>
  <si>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</si>
  <si>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</si>
  <si>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</si>
  <si>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</si>
  <si>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</si>
  <si>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</si>
  <si>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</si>
  <si>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</si>
  <si>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</si>
  <si>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</si>
  <si>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</si>
  <si>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</si>
  <si>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</si>
  <si>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</si>
  <si>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</si>
  <si>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</si>
  <si>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</si>
  <si>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</si>
  <si>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</si>
  <si>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</si>
  <si>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</si>
  <si>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</si>
  <si>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</si>
  <si>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</si>
  <si>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</si>
  <si>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</si>
  <si>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</si>
  <si>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</si>
  <si>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</si>
  <si>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</si>
  <si>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</si>
  <si>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</si>
  <si>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</si>
  <si>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</si>
  <si>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</si>
  <si>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</si>
  <si>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</si>
  <si>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</si>
  <si>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</si>
  <si>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</si>
  <si>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</si>
  <si>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</si>
  <si>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</si>
  <si>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</si>
  <si>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</si>
  <si>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</si>
  <si>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</si>
  <si>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</si>
  <si>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</si>
  <si>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</si>
  <si>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</si>
  <si>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</si>
  <si>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</si>
  <si>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</si>
  <si>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</si>
  <si>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</si>
  <si>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</si>
  <si>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</si>
  <si>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</si>
  <si>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</si>
  <si>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</si>
  <si>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</si>
  <si>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</si>
  <si>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</si>
  <si>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</si>
  <si>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</si>
  <si>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</si>
  <si>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</si>
  <si>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</si>
  <si>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</si>
  <si>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</si>
  <si>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</si>
  <si>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</si>
  <si>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</si>
  <si>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</si>
  <si>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</si>
  <si>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</si>
  <si>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</si>
  <si>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</si>
  <si>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</si>
  <si>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</si>
  <si>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</si>
  <si>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</si>
  <si>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</si>
  <si>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</si>
  <si>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</si>
  <si>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</si>
  <si>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</si>
  <si>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</si>
  <si>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</si>
  <si>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</si>
  <si>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</si>
  <si>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</si>
  <si>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</si>
  <si>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</si>
  <si>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</si>
  <si>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</si>
  <si>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</si>
  <si>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</si>
  <si>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</si>
  <si>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</si>
  <si>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</si>
  <si>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</si>
  <si>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</si>
  <si>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</si>
  <si>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</si>
  <si>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</si>
  <si>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</si>
  <si>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</si>
  <si>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</si>
  <si>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</si>
  <si>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</si>
  <si>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</si>
  <si>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</si>
  <si>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</si>
  <si>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</si>
  <si>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</si>
  <si>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</si>
  <si>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</si>
  <si>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</si>
  <si>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</si>
  <si>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</si>
  <si>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</si>
  <si>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</si>
  <si>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</si>
  <si>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</si>
  <si>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</si>
  <si>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</si>
  <si>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</si>
  <si>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</si>
  <si>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</si>
  <si>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</si>
  <si>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</si>
  <si>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</si>
  <si>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</si>
  <si>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</si>
  <si>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</si>
  <si>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</si>
  <si>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</si>
  <si>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</si>
  <si>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</si>
  <si>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</si>
  <si>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</si>
  <si>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</si>
  <si>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</si>
  <si>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</si>
  <si>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</si>
  <si>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</si>
  <si>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</si>
  <si>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</si>
  <si>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</si>
  <si>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</si>
  <si>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</si>
  <si>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</si>
  <si>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</si>
  <si>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</si>
  <si>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</si>
  <si>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</si>
  <si>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</si>
  <si>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</si>
  <si>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</si>
  <si>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</si>
  <si>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</si>
  <si>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</si>
  <si>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</si>
  <si>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</si>
  <si>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</si>
  <si>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</si>
  <si>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</si>
  <si>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</si>
  <si>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</si>
  <si>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</si>
  <si>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</si>
  <si>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</si>
  <si>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</si>
  <si>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</si>
  <si>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</si>
  <si>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</si>
  <si>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</si>
  <si>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</si>
  <si>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</si>
  <si>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</si>
  <si>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</si>
  <si>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</si>
  <si>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</si>
  <si>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</si>
  <si>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</si>
  <si>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</si>
  <si>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</si>
  <si>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</si>
  <si>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</si>
  <si>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</si>
  <si>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</si>
  <si>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</si>
  <si>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</si>
  <si>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</si>
  <si>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</si>
  <si>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</si>
  <si>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</si>
  <si>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</si>
  <si>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</si>
  <si>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</si>
  <si>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</si>
  <si>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</si>
  <si>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</si>
  <si>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</si>
  <si>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</si>
  <si>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</si>
  <si>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</si>
  <si>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</si>
  <si>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</si>
  <si>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</si>
  <si>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</si>
  <si>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</si>
  <si>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</si>
  <si>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</si>
  <si>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</si>
  <si>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</si>
  <si>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</si>
  <si>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</si>
  <si>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</si>
  <si>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</si>
  <si>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</si>
  <si>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</si>
  <si>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</si>
  <si>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</si>
  <si>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</si>
  <si>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</si>
  <si>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</si>
  <si>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</si>
  <si>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</si>
  <si>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</si>
  <si>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</si>
  <si>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</si>
  <si>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</si>
  <si>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</si>
  <si>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</si>
  <si>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</si>
  <si>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</si>
  <si>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</si>
  <si>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</si>
  <si>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</si>
  <si>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</si>
  <si>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</si>
  <si>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</si>
  <si>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</si>
  <si>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</si>
  <si>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</si>
  <si>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</si>
  <si>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</si>
  <si>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</si>
  <si>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</si>
  <si>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</si>
  <si>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</si>
  <si>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</si>
  <si>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</si>
  <si>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</si>
  <si>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</si>
  <si>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</si>
  <si>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</si>
  <si>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</si>
  <si>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</si>
  <si>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</si>
  <si>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</si>
  <si>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</si>
  <si>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</si>
  <si>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</si>
  <si>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</si>
  <si>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</si>
  <si>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</si>
  <si>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</si>
  <si>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</si>
  <si>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</si>
  <si>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</si>
  <si>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</si>
  <si>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</si>
  <si>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</si>
  <si>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</si>
  <si>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</si>
  <si>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</si>
  <si>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</si>
  <si>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</si>
  <si>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</si>
  <si>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</si>
  <si>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</si>
  <si>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</si>
  <si>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</si>
  <si>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</si>
  <si>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</si>
  <si>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</si>
  <si>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</si>
  <si>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</si>
  <si>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</si>
  <si>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</si>
  <si>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</si>
  <si>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</si>
  <si>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</si>
  <si>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</si>
  <si>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</si>
  <si>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</si>
  <si>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</si>
  <si>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</si>
  <si>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</si>
  <si>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</si>
  <si>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</si>
  <si>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</si>
  <si>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</si>
  <si>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</si>
  <si>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</si>
  <si>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</si>
  <si>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</si>
  <si>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</si>
  <si>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</si>
  <si>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</si>
  <si>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</si>
  <si>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</si>
  <si>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</si>
  <si>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</si>
  <si>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</si>
  <si>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</si>
  <si>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</si>
  <si>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</si>
  <si>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</si>
  <si>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</si>
  <si>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</si>
  <si>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</si>
  <si>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</si>
  <si>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</si>
  <si>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</si>
  <si>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</si>
  <si>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</si>
  <si>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</si>
  <si>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</si>
  <si>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</si>
  <si>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</si>
  <si>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</si>
  <si>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</si>
  <si>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</si>
  <si>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</si>
  <si>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</si>
  <si>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</si>
  <si>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</si>
  <si>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</si>
  <si>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</si>
  <si>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</si>
  <si>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</si>
  <si>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</si>
  <si>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</si>
  <si>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</si>
  <si>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</si>
  <si>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</si>
  <si>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</si>
  <si>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</si>
  <si>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</si>
  <si>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</si>
  <si>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</si>
  <si>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</si>
  <si>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</si>
  <si>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</si>
  <si>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</si>
  <si>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</si>
  <si>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</si>
  <si>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</si>
  <si>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</si>
  <si>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</si>
  <si>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</si>
  <si>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</si>
  <si>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</si>
  <si>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</si>
  <si>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</si>
  <si>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</si>
  <si>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</si>
  <si>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</si>
  <si>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</si>
  <si>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</si>
  <si>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</si>
  <si>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</si>
  <si>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</si>
  <si>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</si>
  <si>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</si>
  <si>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</si>
  <si>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</si>
  <si>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</si>
  <si>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</si>
  <si>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</si>
  <si>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</si>
  <si>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</si>
  <si>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</si>
  <si>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</si>
  <si>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</si>
  <si>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</si>
  <si>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</si>
  <si>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</si>
  <si>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</si>
  <si>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</si>
  <si>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</si>
  <si>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</si>
  <si>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</si>
  <si>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</si>
  <si>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</si>
  <si>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</si>
  <si>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</si>
  <si>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</si>
  <si>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</si>
  <si>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</si>
  <si>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</si>
  <si>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</si>
  <si>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</si>
  <si>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</si>
  <si>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</si>
  <si>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</si>
  <si>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</si>
  <si>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</si>
  <si>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</si>
  <si>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</si>
  <si>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</si>
  <si>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</si>
  <si>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</si>
  <si>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</si>
  <si>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</si>
  <si>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</si>
  <si>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</si>
  <si>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</si>
  <si>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</si>
  <si>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</si>
  <si>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</si>
  <si>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</si>
  <si>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</si>
  <si>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</si>
  <si>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</si>
  <si>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</si>
  <si>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</si>
  <si>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</si>
  <si>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</si>
  <si>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</si>
  <si>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</si>
  <si>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</si>
  <si>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</si>
  <si>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</si>
  <si>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</si>
  <si>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</si>
  <si>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</si>
  <si>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</si>
  <si>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</si>
  <si>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</si>
  <si>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</si>
  <si>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</si>
  <si>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</si>
  <si>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</si>
  <si>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</si>
  <si>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</si>
  <si>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</si>
  <si>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</si>
  <si>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</si>
  <si>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</si>
  <si>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</si>
  <si>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</si>
  <si>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</si>
  <si>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</si>
  <si>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</si>
  <si>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</si>
  <si>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</si>
  <si>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</si>
  <si>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</si>
  <si>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</si>
  <si>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</si>
  <si>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</si>
  <si>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</si>
  <si>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</si>
  <si>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</si>
  <si>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</si>
  <si>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</si>
  <si>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</si>
  <si>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</si>
  <si>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</si>
  <si>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</si>
  <si>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</si>
  <si>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</si>
  <si>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</si>
  <si>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</si>
  <si>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</si>
  <si>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</si>
  <si>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</si>
  <si>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</si>
  <si>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</si>
  <si>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</si>
  <si>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</si>
  <si>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</si>
  <si>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</si>
  <si>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</si>
  <si>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</si>
  <si>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</si>
  <si>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</si>
  <si>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</si>
  <si>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</si>
  <si>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</si>
  <si>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</si>
  <si>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</si>
  <si>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</si>
  <si>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</si>
  <si>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</si>
  <si>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</si>
  <si>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</si>
  <si>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</si>
  <si>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</si>
  <si>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</si>
  <si>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</si>
  <si>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</si>
  <si>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</si>
  <si>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</si>
  <si>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</si>
  <si>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</si>
  <si>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</si>
  <si>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</si>
  <si>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</si>
  <si>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</si>
  <si>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</si>
  <si>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</si>
  <si>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</si>
  <si>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</si>
  <si>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</si>
  <si>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</si>
  <si>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</si>
  <si>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</si>
  <si>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</si>
  <si>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</si>
  <si>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</si>
  <si>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</si>
  <si>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</si>
  <si>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</si>
  <si>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</si>
  <si>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</si>
  <si>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</si>
  <si>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</si>
  <si>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</si>
  <si>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</si>
  <si>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</si>
  <si>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</si>
  <si>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</si>
  <si>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</si>
  <si>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</si>
  <si>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</si>
  <si>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</si>
  <si>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</si>
  <si>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</si>
  <si>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</si>
  <si>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</si>
  <si>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</si>
  <si>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</si>
  <si>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</si>
  <si>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</si>
  <si>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</si>
  <si>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</si>
  <si>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</si>
  <si>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</si>
  <si>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</si>
  <si>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</si>
  <si>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</si>
  <si>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</si>
  <si>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</si>
  <si>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</si>
  <si>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</si>
  <si>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</si>
  <si>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</si>
  <si>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</si>
  <si>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</si>
  <si>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</si>
  <si>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</si>
  <si>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</si>
  <si>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</si>
  <si>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</si>
  <si>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</si>
  <si>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</si>
  <si>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</si>
  <si>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</si>
  <si>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</si>
  <si>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</si>
  <si>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</si>
  <si>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</si>
  <si>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</si>
  <si>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</si>
  <si>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</si>
  <si>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</si>
  <si>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</si>
  <si>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</si>
  <si>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</si>
  <si>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</si>
  <si>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</si>
  <si>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</si>
  <si>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</si>
  <si>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</si>
  <si>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</si>
  <si>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</si>
  <si>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</si>
  <si>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</si>
  <si>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</si>
  <si>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</si>
  <si>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</si>
  <si>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</si>
  <si>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</si>
  <si>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</si>
  <si>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</si>
  <si>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</si>
  <si>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</si>
  <si>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</si>
  <si>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</si>
  <si>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</si>
  <si>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</si>
  <si>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</si>
  <si>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</si>
  <si>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</si>
  <si>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</si>
  <si>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</si>
  <si>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</si>
  <si>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</si>
  <si>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</si>
  <si>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</si>
  <si>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</si>
  <si>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</si>
  <si>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</si>
  <si>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</si>
  <si>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</si>
  <si>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</si>
  <si>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</si>
  <si>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</si>
  <si>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</si>
  <si>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</si>
  <si>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</si>
  <si>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</si>
  <si>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</si>
  <si>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</si>
  <si>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</si>
  <si>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</si>
  <si>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</si>
  <si>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</si>
  <si>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</si>
  <si>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</si>
  <si>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</si>
  <si>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</si>
  <si>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</si>
  <si>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</si>
  <si>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</si>
  <si>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</si>
  <si>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</si>
  <si>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</si>
  <si>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</si>
  <si>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</si>
  <si>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</si>
  <si>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</si>
  <si>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</si>
  <si>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</si>
  <si>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</si>
  <si>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</si>
  <si>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</si>
  <si>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</si>
  <si>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</si>
  <si>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</si>
  <si>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</si>
  <si>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</si>
  <si>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</si>
  <si>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</si>
  <si>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</si>
  <si>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</si>
  <si>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</si>
  <si>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</si>
  <si>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</si>
  <si>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</si>
  <si>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</si>
  <si>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</si>
  <si>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</si>
  <si>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</si>
  <si>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</si>
  <si>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</si>
  <si>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</si>
  <si>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</si>
  <si>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</si>
  <si>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</si>
  <si>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</si>
  <si>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</si>
  <si>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</si>
  <si>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</si>
  <si>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</si>
  <si>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</si>
  <si>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</si>
  <si>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</si>
  <si>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</si>
  <si>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</si>
  <si>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</si>
  <si>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</si>
  <si>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</si>
  <si>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</si>
  <si>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</si>
  <si>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</si>
  <si>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</si>
  <si>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</si>
  <si>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</si>
  <si>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</si>
  <si>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</si>
  <si>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</si>
  <si>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</si>
  <si>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</si>
  <si>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</si>
  <si>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</si>
  <si>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</si>
  <si>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</si>
  <si>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</si>
  <si>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</si>
  <si>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</si>
  <si>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</si>
  <si>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</si>
  <si>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</si>
  <si>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</si>
  <si>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</si>
  <si>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</si>
  <si>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</si>
  <si>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</si>
  <si>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</si>
  <si>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</si>
  <si>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</si>
  <si>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</si>
  <si>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</si>
  <si>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</si>
  <si>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</si>
  <si>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</si>
  <si>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</si>
  <si>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</si>
  <si>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</si>
  <si>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</si>
  <si>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</si>
  <si>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</si>
  <si>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</si>
  <si>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</si>
  <si>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</si>
  <si>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</si>
  <si>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</si>
  <si>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</si>
  <si>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</si>
  <si>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</si>
  <si>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</si>
  <si>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</si>
  <si>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</si>
  <si>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</si>
  <si>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</si>
  <si>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</si>
  <si>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</si>
  <si>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</si>
  <si>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</si>
  <si>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</si>
  <si>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</si>
  <si>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</si>
  <si>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</si>
  <si>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</si>
  <si>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</si>
  <si>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</si>
  <si>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</si>
  <si>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</si>
  <si>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</si>
  <si>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</si>
  <si>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</si>
  <si>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</si>
  <si>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</si>
  <si>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</si>
  <si>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</si>
  <si>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</si>
  <si>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</si>
  <si>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</si>
  <si>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</si>
  <si>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</si>
  <si>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</si>
  <si>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</si>
  <si>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</si>
  <si>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</si>
  <si>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</si>
  <si>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</si>
  <si>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</si>
  <si>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</si>
  <si>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</si>
  <si>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</si>
  <si>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</si>
  <si>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</si>
  <si>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</si>
  <si>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</si>
  <si>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</si>
  <si>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</si>
  <si>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</si>
  <si>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</si>
  <si>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</si>
  <si>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</si>
  <si>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</si>
  <si>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</si>
  <si>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</si>
  <si>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</si>
  <si>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</si>
  <si>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</si>
  <si>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</si>
  <si>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</si>
  <si>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</si>
  <si>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</si>
  <si>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</si>
  <si>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</si>
  <si>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</si>
  <si>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</si>
  <si>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</si>
  <si>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</si>
  <si>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</si>
  <si>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</si>
  <si>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</si>
  <si>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</si>
  <si>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</si>
  <si>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</si>
  <si>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</si>
  <si>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</si>
  <si>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</si>
  <si>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</si>
  <si>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</si>
  <si>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</si>
  <si>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</si>
  <si>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</si>
  <si>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</si>
  <si>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</si>
  <si>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</si>
  <si>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</si>
  <si>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</si>
  <si>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</si>
  <si>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</si>
  <si>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</si>
  <si>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</si>
  <si>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</si>
  <si>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</si>
  <si>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</si>
  <si>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</si>
  <si>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</si>
  <si>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</si>
  <si>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</si>
  <si>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</si>
  <si>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</si>
  <si>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</si>
  <si>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</si>
  <si>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</si>
  <si>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</si>
  <si>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</si>
  <si>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</si>
  <si>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</si>
  <si>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</si>
  <si>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</si>
  <si>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</si>
  <si>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</si>
  <si>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</si>
  <si>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</si>
  <si>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</si>
  <si>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</si>
  <si>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</si>
  <si>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</si>
  <si>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</si>
  <si>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</si>
  <si>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</si>
  <si>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</si>
  <si>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</si>
  <si>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</si>
  <si>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</si>
  <si>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</si>
  <si>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</si>
  <si>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</si>
  <si>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</si>
  <si>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</si>
  <si>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</si>
  <si>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</si>
  <si>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</si>
  <si>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</si>
  <si>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</si>
  <si>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</si>
  <si>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</si>
  <si>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</si>
  <si>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</si>
  <si>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</si>
  <si>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</si>
  <si>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</si>
  <si>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</si>
  <si>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</si>
  <si>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</si>
  <si>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</si>
  <si>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</si>
  <si>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</si>
  <si>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</si>
  <si>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</si>
  <si>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</si>
  <si>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</si>
  <si>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</si>
  <si>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</si>
  <si>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</si>
  <si>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</si>
  <si>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</si>
  <si>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</si>
  <si>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</si>
  <si>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</si>
  <si>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</si>
  <si>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</si>
  <si>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</si>
  <si>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</si>
  <si>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</si>
  <si>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</si>
  <si>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</si>
  <si>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</si>
  <si>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</si>
  <si>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</si>
  <si>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</si>
  <si>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</si>
  <si>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</si>
  <si>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</si>
  <si>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</si>
  <si>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</si>
  <si>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</si>
  <si>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</si>
  <si>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</si>
  <si>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</si>
  <si>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</si>
  <si>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</si>
  <si>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</si>
  <si>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</si>
  <si>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</si>
  <si>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</si>
  <si>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</si>
  <si>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</si>
  <si>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</si>
  <si>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</si>
  <si>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</si>
  <si>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</si>
  <si>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</si>
  <si>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</si>
  <si>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</si>
  <si>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</si>
  <si>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</si>
  <si>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</si>
  <si>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</si>
  <si>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</si>
  <si>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</si>
  <si>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</si>
  <si>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</si>
  <si>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</si>
  <si>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</si>
  <si>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</si>
  <si>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</si>
  <si>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</si>
  <si>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</si>
  <si>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</si>
  <si>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</si>
  <si>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</si>
  <si>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</si>
  <si>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</si>
  <si>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</si>
  <si>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</si>
  <si>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</si>
  <si>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</si>
  <si>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</si>
  <si>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</si>
  <si>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</si>
  <si>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</si>
  <si>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</si>
  <si>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</si>
  <si>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</si>
  <si>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</si>
  <si>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</si>
  <si>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</si>
  <si>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</si>
  <si>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</si>
  <si>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</si>
  <si>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</si>
  <si>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</si>
  <si>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</si>
  <si>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</si>
  <si>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</si>
  <si>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</si>
  <si>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</si>
  <si>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</si>
  <si>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</si>
  <si>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</si>
  <si>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</si>
  <si>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</si>
  <si>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</si>
  <si>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</si>
  <si>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</si>
  <si>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</si>
  <si>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</si>
  <si>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</si>
  <si>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</si>
  <si>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</si>
  <si>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</si>
  <si>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</si>
  <si>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</si>
  <si>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</si>
  <si>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</si>
  <si>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</si>
  <si>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</si>
  <si>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</si>
  <si>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</si>
  <si>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</si>
  <si>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</si>
  <si>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</si>
  <si>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</si>
  <si>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</si>
  <si>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</si>
  <si>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</si>
  <si>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</si>
  <si>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</si>
  <si>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</si>
  <si>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</si>
  <si>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</si>
  <si>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</si>
  <si>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</si>
  <si>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</si>
  <si>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</si>
  <si>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</si>
  <si>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</si>
  <si>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</si>
  <si>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</si>
  <si>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</si>
  <si>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</si>
  <si>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</si>
  <si>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</si>
  <si>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</si>
  <si>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</si>
  <si>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</si>
  <si>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</si>
  <si>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</si>
  <si>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</si>
  <si>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</si>
  <si>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</si>
  <si>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</si>
  <si>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</si>
  <si>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</si>
  <si>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</si>
  <si>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</si>
  <si>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</si>
  <si>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</si>
  <si>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</si>
  <si>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</si>
  <si>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</si>
  <si>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</si>
  <si>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</si>
  <si>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</si>
  <si>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</si>
  <si>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</si>
  <si>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</si>
  <si>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</si>
  <si>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</si>
  <si>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</si>
  <si>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</si>
  <si>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</si>
  <si>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</si>
  <si>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</si>
  <si>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</si>
  <si>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</si>
  <si>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</si>
  <si>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</si>
  <si>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</si>
  <si>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</si>
  <si>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</si>
  <si>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</si>
  <si>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</si>
  <si>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</si>
  <si>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</si>
  <si>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</si>
  <si>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</si>
  <si>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</si>
  <si>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</si>
  <si>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</si>
  <si>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</si>
  <si>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</si>
  <si>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</si>
  <si>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</si>
  <si>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</si>
  <si>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</si>
  <si>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</si>
  <si>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</si>
  <si>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</si>
  <si>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</si>
  <si>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</si>
  <si>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</si>
  <si>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</si>
  <si>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</si>
  <si>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</si>
  <si>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</si>
  <si>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</si>
  <si>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</si>
  <si>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</si>
  <si>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</si>
  <si>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</si>
  <si>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</si>
  <si>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</si>
  <si>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</si>
  <si>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</si>
  <si>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</si>
  <si>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</si>
  <si>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</si>
  <si>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</si>
  <si>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</si>
  <si>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</si>
  <si>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</si>
  <si>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</si>
  <si>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</si>
  <si>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</si>
  <si>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</si>
  <si>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</si>
  <si>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</si>
  <si>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</si>
  <si>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</si>
  <si>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</si>
  <si>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</si>
  <si>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</si>
  <si>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</si>
  <si>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</si>
  <si>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</si>
  <si>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</si>
  <si>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</si>
  <si>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</si>
  <si>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</si>
  <si>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</si>
  <si>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</si>
  <si>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</si>
  <si>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</si>
  <si>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</si>
  <si>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</si>
  <si>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</si>
  <si>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</si>
  <si>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</si>
  <si>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</si>
  <si>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</si>
  <si>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</si>
  <si>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</si>
  <si>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</si>
  <si>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</si>
  <si>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</si>
  <si>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</si>
  <si>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</si>
  <si>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</si>
  <si>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</si>
  <si>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</si>
  <si>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</si>
  <si>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</si>
  <si>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</si>
  <si>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</si>
  <si>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</si>
  <si>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</si>
  <si>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</si>
  <si>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</si>
  <si>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</si>
  <si>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</si>
  <si>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</si>
  <si>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</si>
  <si>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</si>
  <si>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</si>
  <si>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</si>
  <si>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</si>
  <si>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</si>
  <si>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</si>
  <si>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</si>
  <si>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</si>
  <si>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</si>
  <si>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</si>
  <si>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</si>
  <si>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</si>
  <si>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</si>
  <si>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</si>
  <si>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</si>
  <si>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</si>
  <si>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</si>
  <si>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</si>
  <si>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</si>
  <si>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</si>
  <si>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</si>
  <si>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</si>
  <si>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</si>
  <si>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</si>
  <si>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</si>
  <si>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</si>
  <si>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</si>
  <si>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</si>
  <si>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</si>
  <si>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</si>
  <si>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</si>
  <si>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</si>
  <si>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</si>
  <si>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</si>
  <si>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</si>
  <si>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</si>
  <si>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</si>
  <si>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</si>
  <si>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</si>
  <si>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</si>
  <si>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</si>
  <si>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</si>
  <si>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</si>
  <si>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</si>
  <si>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</si>
  <si>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</si>
  <si>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</si>
  <si>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</si>
  <si>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</si>
  <si>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</si>
  <si>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</si>
  <si>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</si>
  <si>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</si>
  <si>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</si>
  <si>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</si>
  <si>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</si>
  <si>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</si>
  <si>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</si>
  <si>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</si>
  <si>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</si>
  <si>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</si>
  <si>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</si>
  <si>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</si>
  <si>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</si>
  <si>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</si>
  <si>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</si>
  <si>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</si>
  <si>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</si>
  <si>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</si>
  <si>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</si>
  <si>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</si>
  <si>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</si>
  <si>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</si>
  <si>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</si>
  <si>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</si>
  <si>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</si>
  <si>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</si>
  <si>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</si>
  <si>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</si>
  <si>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</si>
  <si>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</si>
  <si>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</si>
  <si>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</si>
  <si>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</si>
  <si>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</si>
  <si>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</si>
  <si>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</si>
  <si>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</si>
  <si>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</si>
  <si>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</si>
  <si>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</si>
  <si>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</si>
  <si>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</si>
  <si>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</si>
  <si>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</si>
  <si>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</si>
  <si>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</si>
  <si>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</si>
  <si>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</si>
  <si>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</si>
  <si>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</si>
  <si>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</si>
  <si>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</si>
  <si>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</si>
  <si>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</si>
  <si>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</si>
  <si>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</si>
  <si>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</si>
  <si>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</si>
  <si>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</si>
  <si>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</si>
  <si>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</si>
  <si>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</si>
  <si>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</si>
  <si>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</si>
  <si>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</si>
  <si>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</si>
  <si>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</si>
  <si>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</si>
  <si>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</si>
  <si>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</si>
  <si>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</si>
  <si>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</si>
  <si>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</si>
  <si>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</si>
  <si>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</si>
  <si>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</si>
  <si>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</si>
  <si>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</si>
  <si>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</si>
  <si>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</si>
  <si>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</si>
  <si>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</si>
  <si>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</si>
  <si>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</si>
  <si>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</si>
  <si>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</si>
  <si>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</si>
  <si>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</si>
  <si>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</si>
  <si>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</si>
  <si>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</si>
  <si>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</si>
  <si>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</si>
  <si>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</si>
  <si>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</si>
  <si>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</si>
  <si>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</si>
  <si>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</si>
  <si>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</si>
  <si>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</si>
  <si>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</si>
  <si>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</si>
  <si>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</si>
  <si>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</si>
  <si>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</si>
  <si>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</si>
  <si>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</si>
  <si>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</si>
  <si>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</si>
  <si>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</si>
  <si>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</si>
  <si>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</si>
  <si>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</si>
  <si>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</si>
  <si>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</si>
  <si>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</si>
  <si>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</si>
  <si>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</si>
  <si>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</si>
  <si>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</si>
  <si>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</si>
  <si>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</si>
  <si>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</si>
  <si>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</si>
  <si>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</si>
  <si>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</si>
  <si>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</si>
  <si>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</si>
  <si>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</si>
  <si>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</si>
  <si>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</si>
  <si>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</si>
  <si>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</si>
  <si>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</si>
  <si>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</si>
  <si>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</si>
  <si>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</si>
  <si>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</si>
  <si>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</si>
  <si>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</si>
  <si>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</si>
  <si>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</si>
  <si>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</si>
  <si>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</si>
  <si>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</si>
  <si>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</si>
  <si>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</si>
  <si>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</si>
  <si>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</si>
  <si>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</si>
  <si>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</si>
  <si>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</si>
  <si>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</si>
  <si>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</si>
  <si>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</si>
  <si>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</si>
  <si>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</si>
  <si>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</si>
  <si>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</si>
  <si>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</si>
  <si>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</si>
  <si>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</si>
  <si>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</si>
  <si>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</si>
  <si>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</si>
  <si>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</si>
  <si>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</si>
  <si>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</si>
  <si>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</si>
  <si>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</si>
  <si>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</si>
  <si>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</si>
  <si>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</si>
  <si>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</si>
  <si>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</si>
  <si>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</si>
  <si>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</si>
  <si>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</si>
  <si>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</si>
  <si>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</si>
  <si>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</si>
  <si>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</si>
  <si>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</si>
  <si>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</si>
  <si>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</si>
  <si>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</si>
  <si>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</si>
  <si>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</si>
  <si>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</si>
  <si>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</si>
  <si>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</si>
  <si>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</si>
  <si>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</si>
  <si>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</si>
  <si>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</si>
  <si>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</si>
  <si>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</si>
  <si>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</si>
  <si>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</si>
  <si>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</si>
  <si>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</si>
  <si>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</si>
  <si>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</si>
  <si>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</si>
  <si>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</si>
  <si>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</si>
  <si>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</si>
  <si>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</si>
  <si>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</si>
  <si>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</si>
  <si>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</si>
  <si>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</si>
  <si>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</si>
  <si>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</si>
  <si>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</si>
  <si>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</si>
  <si>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</si>
  <si>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</si>
  <si>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</si>
  <si>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</si>
  <si>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</si>
  <si>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</si>
  <si>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</si>
  <si>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</si>
  <si>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</si>
  <si>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</si>
  <si>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</si>
  <si>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</si>
  <si>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</si>
  <si>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</si>
  <si>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</si>
  <si>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</si>
  <si>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</si>
  <si>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</si>
  <si>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</si>
  <si>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</si>
  <si>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</si>
  <si>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</si>
  <si>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</si>
  <si>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</si>
  <si>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</si>
  <si>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</si>
  <si>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</si>
  <si>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</si>
  <si>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</si>
  <si>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</si>
  <si>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</si>
  <si>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</si>
  <si>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</si>
  <si>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</si>
  <si>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</si>
  <si>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</si>
  <si>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</si>
  <si>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</si>
  <si>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</si>
  <si>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</si>
  <si>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</si>
  <si>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</si>
  <si>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</si>
  <si>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</si>
  <si>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</si>
  <si>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</si>
  <si>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</si>
  <si>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</si>
  <si>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</si>
  <si>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</si>
  <si>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</si>
  <si>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</si>
  <si>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</si>
  <si>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</si>
  <si>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</si>
  <si>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</si>
  <si>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</si>
  <si>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</si>
  <si>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</si>
  <si>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</si>
  <si>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</si>
  <si>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</si>
  <si>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</si>
  <si>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</si>
  <si>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</si>
  <si>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</si>
  <si>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</si>
  <si>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</si>
  <si>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</si>
  <si>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</si>
  <si>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</si>
  <si>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</si>
  <si>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</si>
  <si>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</si>
  <si>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</si>
  <si>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</si>
  <si>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</si>
  <si>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</si>
  <si>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</si>
  <si>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</si>
  <si>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</si>
  <si>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</si>
  <si>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</si>
  <si>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</si>
  <si>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</si>
  <si>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</si>
  <si>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</si>
  <si>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</si>
  <si>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</si>
  <si>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</si>
  <si>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</si>
  <si>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</si>
  <si>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</si>
  <si>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</si>
  <si>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</si>
  <si>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</si>
  <si>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</si>
  <si>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</si>
  <si>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</si>
  <si>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</si>
  <si>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</si>
  <si>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</si>
  <si>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</si>
  <si>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</si>
  <si>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</si>
  <si>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</si>
  <si>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</si>
  <si>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</si>
  <si>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</si>
  <si>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</si>
  <si>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</si>
  <si>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</si>
  <si>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</si>
  <si>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</si>
  <si>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</si>
  <si>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</si>
  <si>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</si>
  <si>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</si>
  <si>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</si>
  <si>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</si>
  <si>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</si>
  <si>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</si>
  <si>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</si>
  <si>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</si>
  <si>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</si>
  <si>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</si>
  <si>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</si>
  <si>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</si>
  <si>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</si>
  <si>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</si>
  <si>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</si>
  <si>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</si>
  <si>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</si>
  <si>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</si>
  <si>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</si>
  <si>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</si>
  <si>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</si>
  <si>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</si>
  <si>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</si>
  <si>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</si>
  <si>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</si>
  <si>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</si>
  <si>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</si>
  <si>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</si>
  <si>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</si>
  <si>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</si>
  <si>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</si>
  <si>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</si>
  <si>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</si>
  <si>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</si>
  <si>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</si>
  <si>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</si>
  <si>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</si>
  <si>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</si>
  <si>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</si>
  <si>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</si>
  <si>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</si>
  <si>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</si>
  <si>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</si>
  <si>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</si>
  <si>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</si>
  <si>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</si>
  <si>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</si>
  <si>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</si>
  <si>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</si>
  <si>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</si>
  <si>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</si>
  <si>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</si>
  <si>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</si>
  <si>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</si>
  <si>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</si>
  <si>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</si>
  <si>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</si>
  <si>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</si>
  <si>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</si>
  <si>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</si>
  <si>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</si>
  <si>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</si>
  <si>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</si>
  <si>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</si>
  <si>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</si>
  <si>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</si>
  <si>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</si>
  <si>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</si>
  <si>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</si>
  <si>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</si>
  <si>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</si>
  <si>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</si>
  <si>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</si>
  <si>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</si>
  <si>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</si>
  <si>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</si>
  <si>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</si>
  <si>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</si>
  <si>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</si>
  <si>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</si>
  <si>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</si>
  <si>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</si>
  <si>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</si>
  <si>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</si>
  <si>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</si>
  <si>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</si>
  <si>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</si>
  <si>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</si>
  <si>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</si>
  <si>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</si>
  <si>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</si>
  <si>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</si>
  <si>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</si>
  <si>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</si>
  <si>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</si>
  <si>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</si>
  <si>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</si>
  <si>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</si>
  <si>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</si>
  <si>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</si>
  <si>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</si>
  <si>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</si>
  <si>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</si>
  <si>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</si>
  <si>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</si>
  <si>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</si>
  <si>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</si>
  <si>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</si>
  <si>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</si>
  <si>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</si>
  <si>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</si>
  <si>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</si>
  <si>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</si>
  <si>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</si>
  <si>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</si>
  <si>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</si>
  <si>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</si>
  <si>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</si>
  <si>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</si>
  <si>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</si>
  <si>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</si>
  <si>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</si>
  <si>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</si>
  <si>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</si>
  <si>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</si>
  <si>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</si>
  <si>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</si>
  <si>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</si>
  <si>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</si>
  <si>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</si>
  <si>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</si>
  <si>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</si>
  <si>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</si>
  <si>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</si>
  <si>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</si>
  <si>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</si>
  <si>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</si>
  <si>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</si>
  <si>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</si>
  <si>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</si>
  <si>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</si>
  <si>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</si>
  <si>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</si>
  <si>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</si>
  <si>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</si>
  <si>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</si>
  <si>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</si>
  <si>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</si>
  <si>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</si>
  <si>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</si>
  <si>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</si>
  <si>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</si>
  <si>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</si>
  <si>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</si>
  <si>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</si>
  <si>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</si>
  <si>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</si>
  <si>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</si>
  <si>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</si>
  <si>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</si>
  <si>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</si>
  <si>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</si>
  <si>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</si>
  <si>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</si>
  <si>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</si>
  <si>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</si>
  <si>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</si>
  <si>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</si>
  <si>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</si>
  <si>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</si>
  <si>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</si>
  <si>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</si>
  <si>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</si>
  <si>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</si>
  <si>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</si>
  <si>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</si>
  <si>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</si>
  <si>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</si>
  <si>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</si>
  <si>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</si>
  <si>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</si>
  <si>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</si>
  <si>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</si>
  <si>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</si>
  <si>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</si>
  <si>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</si>
  <si>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</si>
  <si>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</si>
  <si>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</si>
  <si>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</si>
  <si>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</si>
  <si>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</si>
  <si>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</si>
  <si>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</si>
  <si>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</si>
  <si>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</si>
  <si>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</si>
  <si>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</si>
  <si>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</si>
  <si>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</si>
  <si>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</si>
  <si>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</si>
  <si>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</si>
  <si>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</si>
  <si>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</si>
  <si>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</si>
  <si>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</si>
  <si>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</si>
  <si>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</si>
  <si>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</si>
  <si>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</si>
  <si>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</si>
  <si>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</si>
  <si>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</si>
  <si>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</si>
  <si>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</si>
  <si>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</si>
  <si>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</si>
  <si>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</si>
  <si>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</si>
  <si>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</si>
  <si>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</si>
  <si>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</si>
  <si>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</si>
  <si>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</si>
  <si>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</si>
  <si>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</si>
  <si>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</si>
  <si>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</si>
  <si>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</si>
  <si>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</si>
  <si>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</si>
  <si>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</si>
  <si>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</si>
  <si>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</si>
  <si>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</si>
  <si>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</si>
  <si>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</si>
  <si>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</si>
  <si>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</si>
  <si>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</si>
  <si>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</si>
  <si>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</si>
  <si>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</si>
  <si>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</si>
  <si>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</si>
  <si>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</si>
  <si>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</si>
  <si>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</si>
  <si>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</si>
  <si>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</si>
  <si>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</si>
  <si>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</si>
  <si>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</si>
  <si>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</si>
  <si>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</si>
  <si>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</si>
  <si>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</si>
  <si>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</si>
  <si>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</si>
  <si>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</si>
  <si>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</si>
  <si>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</si>
  <si>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</si>
  <si>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</si>
  <si>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</si>
  <si>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</si>
  <si>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</si>
  <si>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</si>
  <si>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</si>
  <si>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</si>
  <si>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</si>
  <si>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</si>
  <si>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</si>
  <si>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</si>
  <si>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</si>
  <si>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</si>
  <si>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</si>
  <si>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</si>
  <si>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</si>
  <si>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</si>
  <si>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</si>
  <si>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</si>
  <si>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</si>
  <si>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</si>
  <si>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</si>
  <si>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</si>
  <si>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</si>
  <si>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</si>
  <si>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</si>
  <si>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</si>
  <si>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</si>
  <si>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</si>
  <si>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</si>
  <si>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</si>
  <si>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</si>
  <si>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</si>
  <si>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</si>
  <si>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</si>
  <si>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</si>
  <si>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</si>
  <si>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</si>
  <si>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</si>
  <si>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</si>
  <si>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</si>
  <si>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</si>
  <si>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</si>
  <si>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</si>
  <si>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</si>
  <si>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</si>
  <si>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</si>
  <si>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</si>
  <si>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</si>
  <si>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</si>
  <si>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</si>
  <si>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</si>
  <si>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</si>
  <si>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</si>
  <si>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</si>
  <si>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</si>
  <si>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</si>
  <si>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</si>
  <si>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</si>
  <si>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</si>
  <si>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</si>
  <si>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</si>
  <si>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</si>
  <si>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</si>
  <si>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</si>
  <si>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</si>
  <si>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</si>
  <si>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</si>
  <si>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</si>
  <si>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</si>
  <si>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</si>
  <si>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</si>
  <si>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</si>
  <si>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</si>
  <si>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</si>
  <si>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</si>
  <si>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</si>
  <si>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</si>
  <si>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</si>
  <si>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</si>
  <si>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</si>
  <si>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</si>
  <si>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</si>
  <si>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</si>
  <si>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</si>
  <si>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</si>
  <si>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</si>
  <si>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</si>
  <si>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</si>
  <si>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</si>
  <si>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</si>
  <si>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</si>
  <si>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</si>
  <si>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</si>
  <si>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</si>
  <si>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</si>
  <si>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</si>
  <si>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</si>
  <si>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</si>
  <si>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</si>
  <si>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</si>
  <si>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</si>
  <si>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</si>
  <si>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</si>
  <si>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</si>
  <si>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</si>
  <si>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</si>
  <si>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</si>
  <si>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</si>
  <si>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</si>
  <si>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</si>
  <si>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</si>
  <si>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</si>
  <si>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</si>
  <si>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</si>
  <si>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</si>
  <si>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</si>
  <si>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</si>
  <si>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</si>
  <si>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</si>
  <si>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</si>
  <si>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</si>
  <si>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</si>
  <si>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</si>
  <si>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</si>
  <si>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</si>
  <si>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</si>
  <si>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</si>
  <si>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</si>
  <si>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</si>
  <si>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</si>
  <si>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</si>
  <si>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</si>
  <si>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</si>
  <si>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</si>
  <si>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</si>
  <si>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</si>
  <si>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</si>
  <si>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</si>
  <si>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</si>
  <si>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</si>
  <si>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</si>
  <si>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</si>
  <si>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</si>
  <si>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</si>
  <si>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</si>
  <si>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</si>
  <si>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</si>
  <si>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</si>
  <si>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</si>
  <si>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</si>
  <si>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</si>
  <si>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</si>
  <si>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</si>
  <si>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</si>
  <si>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</si>
  <si>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</si>
  <si>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</si>
  <si>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</si>
  <si>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</si>
  <si>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</si>
  <si>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</si>
  <si>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</si>
  <si>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</si>
  <si>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</si>
  <si>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</si>
  <si>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</si>
  <si>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</si>
  <si>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</si>
  <si>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</si>
  <si>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</si>
  <si>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</si>
  <si>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</si>
  <si>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</si>
  <si>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</si>
  <si>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</si>
  <si>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</si>
  <si>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</si>
  <si>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</si>
  <si>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</si>
  <si>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</si>
  <si>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</si>
  <si>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</si>
  <si>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</si>
  <si>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</si>
  <si>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</si>
  <si>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</si>
  <si>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</si>
  <si>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</si>
  <si>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</si>
  <si>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</si>
  <si>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</si>
  <si>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</si>
  <si>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</si>
  <si>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</si>
  <si>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</si>
  <si>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</si>
  <si>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</si>
  <si>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</si>
  <si>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</si>
  <si>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</si>
  <si>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</si>
  <si>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</si>
  <si>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</si>
  <si>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</si>
  <si>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</si>
  <si>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</si>
  <si>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</si>
  <si>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</si>
  <si>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</si>
  <si>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</si>
  <si>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</si>
  <si>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</si>
  <si>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</si>
  <si>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</si>
  <si>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</si>
  <si>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</si>
  <si>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</si>
  <si>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</si>
  <si>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</si>
  <si>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</si>
  <si>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</si>
  <si>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</si>
  <si>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</si>
  <si>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</si>
  <si>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</si>
  <si>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</si>
  <si>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</si>
  <si>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</si>
  <si>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</si>
  <si>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</si>
  <si>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</si>
  <si>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</si>
  <si>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</si>
  <si>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</si>
  <si>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</si>
  <si>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</si>
  <si>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</si>
  <si>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</si>
  <si>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</si>
  <si>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</si>
  <si>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</si>
  <si>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</si>
  <si>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</si>
  <si>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</si>
  <si>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</si>
  <si>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</si>
  <si>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</si>
  <si>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</si>
  <si>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</si>
  <si>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</si>
  <si>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</si>
  <si>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</si>
  <si>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</si>
  <si>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</si>
  <si>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</si>
  <si>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</si>
  <si>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</si>
  <si>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</si>
  <si>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</si>
  <si>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</si>
  <si>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</si>
  <si>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</si>
  <si>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</si>
  <si>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</si>
  <si>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</si>
  <si>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</si>
  <si>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</si>
  <si>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</si>
  <si>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</si>
  <si>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</si>
  <si>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</si>
  <si>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</si>
  <si>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</si>
  <si>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</si>
  <si>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</si>
  <si>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</si>
  <si>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</si>
  <si>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</si>
  <si>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</si>
  <si>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</si>
  <si>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</si>
  <si>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</si>
  <si>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</si>
  <si>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</si>
  <si>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</si>
  <si>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</si>
  <si>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</si>
  <si>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</si>
  <si>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</si>
  <si>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</si>
  <si>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</si>
  <si>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</si>
  <si>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</si>
  <si>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</si>
  <si>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</si>
  <si>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</si>
  <si>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</si>
  <si>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</si>
  <si>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</si>
  <si>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</si>
  <si>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</si>
  <si>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</si>
  <si>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</si>
  <si>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</si>
  <si>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</si>
  <si>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</si>
  <si>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</si>
  <si>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</si>
  <si>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</si>
  <si>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</si>
  <si>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</si>
  <si>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</si>
  <si>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</si>
  <si>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</si>
  <si>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</si>
  <si>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</si>
  <si>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</si>
  <si>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</si>
  <si>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</si>
  <si>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</si>
  <si>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</si>
  <si>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</si>
  <si>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</si>
  <si>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</si>
  <si>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</si>
  <si>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</si>
  <si>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</si>
  <si>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</si>
  <si>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</si>
  <si>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</si>
  <si>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</si>
  <si>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</si>
  <si>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</si>
  <si>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</si>
  <si>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</si>
  <si>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</si>
  <si>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</si>
  <si>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</si>
  <si>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</si>
  <si>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</si>
  <si>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</si>
  <si>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</si>
  <si>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</si>
  <si>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</si>
  <si>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</si>
  <si>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</si>
  <si>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</si>
  <si>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</si>
  <si>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</si>
  <si>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</si>
  <si>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</si>
  <si>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</si>
  <si>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</si>
  <si>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</si>
  <si>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</si>
  <si>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</si>
  <si>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</si>
  <si>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</si>
  <si>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</si>
  <si>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</si>
  <si>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</si>
  <si>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</si>
  <si>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</si>
  <si>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</si>
  <si>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</si>
  <si>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</si>
  <si>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</si>
  <si>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</si>
  <si>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</si>
  <si>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</si>
  <si>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</si>
  <si>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</si>
  <si>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</si>
  <si>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</si>
  <si>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</si>
  <si>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</si>
  <si>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</si>
  <si>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</si>
  <si>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</si>
  <si>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</si>
  <si>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</si>
  <si>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</si>
  <si>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</si>
  <si>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</si>
  <si>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</si>
  <si>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</si>
  <si>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</si>
  <si>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</si>
  <si>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</si>
  <si>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</si>
  <si>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</si>
  <si>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</si>
  <si>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</si>
  <si>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</si>
  <si>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</si>
  <si>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</si>
  <si>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</si>
  <si>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</si>
  <si>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</si>
  <si>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</si>
  <si>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</si>
  <si>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</si>
  <si>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</si>
  <si>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</si>
  <si>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</si>
  <si>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</si>
  <si>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</si>
  <si>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</si>
  <si>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</si>
  <si>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</si>
  <si>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</si>
  <si>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</si>
  <si>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</si>
  <si>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</si>
  <si>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</si>
  <si>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</si>
  <si>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</si>
  <si>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</si>
  <si>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</si>
  <si>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</si>
  <si>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</si>
  <si>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</si>
  <si>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</si>
  <si>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</si>
  <si>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</si>
  <si>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</si>
  <si>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</si>
  <si>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</si>
  <si>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</si>
  <si>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</si>
  <si>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</si>
  <si>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</si>
  <si>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</si>
  <si>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</si>
  <si>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</si>
  <si>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</si>
  <si>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</si>
  <si>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</si>
  <si>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</si>
  <si>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</si>
  <si>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</si>
  <si>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</si>
  <si>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</si>
  <si>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</si>
  <si>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</si>
  <si>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</si>
  <si>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</si>
  <si>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</si>
  <si>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</si>
  <si>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</si>
  <si>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</si>
  <si>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</si>
  <si>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</si>
  <si>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</si>
  <si>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</si>
  <si>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</si>
  <si>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</si>
  <si>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</si>
  <si>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</si>
  <si>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</si>
  <si>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</si>
  <si>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</si>
  <si>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</si>
  <si>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</si>
  <si>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</si>
  <si>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</si>
  <si>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</si>
  <si>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</si>
  <si>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</si>
  <si>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</si>
  <si>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</si>
  <si>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</si>
  <si>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</si>
  <si>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</si>
  <si>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</si>
  <si>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</si>
  <si>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</si>
  <si>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</si>
  <si>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</si>
  <si>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</si>
  <si>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</si>
  <si>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</si>
  <si>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</si>
  <si>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</si>
  <si>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</si>
  <si>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</si>
  <si>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</si>
  <si>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</si>
  <si>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</si>
  <si>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</si>
  <si>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</si>
  <si>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</si>
  <si>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</si>
  <si>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</si>
  <si>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</si>
  <si>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</si>
  <si>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</si>
  <si>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</si>
  <si>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</si>
  <si>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</si>
  <si>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</si>
  <si>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</si>
  <si>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</si>
  <si>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</si>
  <si>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</si>
  <si>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</si>
  <si>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</si>
  <si>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</si>
  <si>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</si>
  <si>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</si>
  <si>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</si>
  <si>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</si>
  <si>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</si>
  <si>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</si>
  <si>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</si>
  <si>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</si>
  <si>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</si>
  <si>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</si>
  <si>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</si>
  <si>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</si>
  <si>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</si>
  <si>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</si>
  <si>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</si>
  <si>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</si>
  <si>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</si>
  <si>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</si>
  <si>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</si>
  <si>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</si>
  <si>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</si>
  <si>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</si>
  <si>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</si>
  <si>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</si>
  <si>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</si>
  <si>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</si>
  <si>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</si>
  <si>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</si>
  <si>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</si>
  <si>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</si>
  <si>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</si>
  <si>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</si>
  <si>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</si>
  <si>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</si>
  <si>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</si>
  <si>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</si>
  <si>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</si>
  <si>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</si>
  <si>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</si>
  <si>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</si>
  <si>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</si>
  <si>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</si>
  <si>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</si>
  <si>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</si>
  <si>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</si>
  <si>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</si>
  <si>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</si>
  <si>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</si>
  <si>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</si>
  <si>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</si>
  <si>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</si>
  <si>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</si>
  <si>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</si>
  <si>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</si>
  <si>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</si>
  <si>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</si>
  <si>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</si>
  <si>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</si>
  <si>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</si>
  <si>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</si>
  <si>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</si>
  <si>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</si>
  <si>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</si>
  <si>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</si>
  <si>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</si>
  <si>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</si>
  <si>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</si>
  <si>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</si>
  <si>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</si>
  <si>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</si>
  <si>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</si>
  <si>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</si>
  <si>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</si>
  <si>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</si>
  <si>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</si>
  <si>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</si>
  <si>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</si>
  <si>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</si>
  <si>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</si>
  <si>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</si>
  <si>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</si>
  <si>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</si>
  <si>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</si>
  <si>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</si>
  <si>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</si>
  <si>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</si>
  <si>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</si>
  <si>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</si>
  <si>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</si>
  <si>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</si>
  <si>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</si>
  <si>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</si>
  <si>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</si>
  <si>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</si>
  <si>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</si>
  <si>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</si>
  <si>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</si>
  <si>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</si>
  <si>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</si>
  <si>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</si>
  <si>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</si>
  <si>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</si>
  <si>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</si>
  <si>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</si>
  <si>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</si>
  <si>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</si>
  <si>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</si>
  <si>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</si>
  <si>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</si>
  <si>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</si>
  <si>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</si>
  <si>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</si>
  <si>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</si>
  <si>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</si>
  <si>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</si>
  <si>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</si>
  <si>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</si>
  <si>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</si>
  <si>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</si>
  <si>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</si>
  <si>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</si>
  <si>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</si>
  <si>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</si>
  <si>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</si>
  <si>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</si>
  <si>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</si>
  <si>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</si>
  <si>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</si>
  <si>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</si>
  <si>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</si>
  <si>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</si>
  <si>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</si>
  <si>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</si>
  <si>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</si>
  <si>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</si>
  <si>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</si>
  <si>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</si>
  <si>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</si>
  <si>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</si>
  <si>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</si>
  <si>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</si>
  <si>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</si>
  <si>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</si>
  <si>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</si>
  <si>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</si>
  <si>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</si>
  <si>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</si>
  <si>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</si>
  <si>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</si>
  <si>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</si>
  <si>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</si>
  <si>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</si>
  <si>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</si>
  <si>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</si>
  <si>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</si>
  <si>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</si>
  <si>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</si>
  <si>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</si>
  <si>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</si>
  <si>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</si>
  <si>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</si>
  <si>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</si>
  <si>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</si>
  <si>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</si>
  <si>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</si>
  <si>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</si>
  <si>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</si>
  <si>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</si>
  <si>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</si>
  <si>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</si>
  <si>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</si>
  <si>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</si>
  <si>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</si>
  <si>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</si>
  <si>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</si>
  <si>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</si>
  <si>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</si>
  <si>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</si>
  <si>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</si>
  <si>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</si>
  <si>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</si>
  <si>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</si>
  <si>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</si>
  <si>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</si>
  <si>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</si>
  <si>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</si>
  <si>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</si>
  <si>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</si>
  <si>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</si>
  <si>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</si>
  <si>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</si>
  <si>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</si>
  <si>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</si>
  <si>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</si>
  <si>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</si>
  <si>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</si>
  <si>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</si>
  <si>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</si>
  <si>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</si>
  <si>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</si>
  <si>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</si>
  <si>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</si>
  <si>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</si>
  <si>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</si>
  <si>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</si>
  <si>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</si>
  <si>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</si>
  <si>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</si>
  <si>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</si>
  <si>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</si>
  <si>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</si>
  <si>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</si>
  <si>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</si>
  <si>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</si>
  <si>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</si>
  <si>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</si>
  <si>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</si>
  <si>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</si>
  <si>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</si>
  <si>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</si>
  <si>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</si>
  <si>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</si>
  <si>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</si>
  <si>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</si>
  <si>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</si>
  <si>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</si>
  <si>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</si>
  <si>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</si>
  <si>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</si>
  <si>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</si>
  <si>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</si>
  <si>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</si>
  <si>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</si>
  <si>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</si>
  <si>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</si>
  <si>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</si>
  <si>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</si>
  <si>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</si>
  <si>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</si>
  <si>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</si>
  <si>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</si>
  <si>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</si>
  <si>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</si>
  <si>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</si>
  <si>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</si>
  <si>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</si>
  <si>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</si>
  <si>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</si>
  <si>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</si>
  <si>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</si>
  <si>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</si>
  <si>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</si>
  <si>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</si>
  <si>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</si>
  <si>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</si>
  <si>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</si>
  <si>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</si>
  <si>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</si>
  <si>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</si>
  <si>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</si>
  <si>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</si>
  <si>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</si>
  <si>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</si>
  <si>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</si>
  <si>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</si>
  <si>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</si>
  <si>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</si>
  <si>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</si>
  <si>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</si>
  <si>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</si>
  <si>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</si>
  <si>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</si>
  <si>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</si>
  <si>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</si>
  <si>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</si>
  <si>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</si>
  <si>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</si>
  <si>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</si>
  <si>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</si>
  <si>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</si>
  <si>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</si>
  <si>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</si>
  <si>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</si>
  <si>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</si>
  <si>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</si>
  <si>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</si>
  <si>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</si>
  <si>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</si>
  <si>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</si>
  <si>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</si>
  <si>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</si>
  <si>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</si>
  <si>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</si>
  <si>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</si>
  <si>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</si>
  <si>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</si>
  <si>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</si>
  <si>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</si>
  <si>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</si>
  <si>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</si>
  <si>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</si>
  <si>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</si>
  <si>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</si>
  <si>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</si>
  <si>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</si>
  <si>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</si>
  <si>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</si>
  <si>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</si>
  <si>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</si>
  <si>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</si>
  <si>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</si>
  <si>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</si>
  <si>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</si>
  <si>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</si>
  <si>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</si>
  <si>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</si>
  <si>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</si>
  <si>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</si>
  <si>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</si>
  <si>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</si>
  <si>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</si>
  <si>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</si>
  <si>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</si>
  <si>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</si>
  <si>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</si>
  <si>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</si>
  <si>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</si>
  <si>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</si>
  <si>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</si>
  <si>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</si>
  <si>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</si>
  <si>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</si>
  <si>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</si>
  <si>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</si>
  <si>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</si>
  <si>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</si>
  <si>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</si>
  <si>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</si>
  <si>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</si>
  <si>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</si>
  <si>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</si>
  <si>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</si>
  <si>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</si>
  <si>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</si>
  <si>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</si>
  <si>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</si>
  <si>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</si>
  <si>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</si>
  <si>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</si>
  <si>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</si>
  <si>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</si>
  <si>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</si>
  <si>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</si>
  <si>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</si>
  <si>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</si>
  <si>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</si>
  <si>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</si>
  <si>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</si>
  <si>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</si>
  <si>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</si>
  <si>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</si>
  <si>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</si>
  <si>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</si>
  <si>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</si>
  <si>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</si>
  <si>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</si>
  <si>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</si>
  <si>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</si>
  <si>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</si>
  <si>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</si>
  <si>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</si>
  <si>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</si>
  <si>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</si>
  <si>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</si>
  <si>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</si>
  <si>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</si>
  <si>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</si>
  <si>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</si>
  <si>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</si>
  <si>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</si>
  <si>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</si>
  <si>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</si>
  <si>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</si>
  <si>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</si>
  <si>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</si>
  <si>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</si>
  <si>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</si>
  <si>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</si>
  <si>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</si>
  <si>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</si>
  <si>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</si>
  <si>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</si>
  <si>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</si>
  <si>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</si>
  <si>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</si>
  <si>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</si>
  <si>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</si>
  <si>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</si>
  <si>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</si>
  <si>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</si>
  <si>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</si>
  <si>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</si>
  <si>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</si>
  <si>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</si>
  <si>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</si>
  <si>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</si>
  <si>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</si>
  <si>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</si>
  <si>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</si>
  <si>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</si>
  <si>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</si>
  <si>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</si>
  <si>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</si>
  <si>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</si>
  <si>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</si>
  <si>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</si>
  <si>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</si>
  <si>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</si>
  <si>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</si>
  <si>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</si>
  <si>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</si>
  <si>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</si>
  <si>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</si>
  <si>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</si>
  <si>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</si>
  <si>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</si>
  <si>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</si>
  <si>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</si>
  <si>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</si>
  <si>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</si>
  <si>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</si>
  <si>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</si>
  <si>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</si>
  <si>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</si>
  <si>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</si>
  <si>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</si>
  <si>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</si>
  <si>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</si>
  <si>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</si>
  <si>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</si>
  <si>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</si>
  <si>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</si>
  <si>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</si>
  <si>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</si>
  <si>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</si>
  <si>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</si>
  <si>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</si>
  <si>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</si>
  <si>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</si>
  <si>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</si>
  <si>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</si>
  <si>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</si>
  <si>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</si>
  <si>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</si>
  <si>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</si>
  <si>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</si>
  <si>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</si>
  <si>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</si>
  <si>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</si>
  <si>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</si>
  <si>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</si>
  <si>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</si>
  <si>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</si>
  <si>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</si>
  <si>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</si>
  <si>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</si>
  <si>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</si>
  <si>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</si>
  <si>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</si>
  <si>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</si>
  <si>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</si>
  <si>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</si>
  <si>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</si>
  <si>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</si>
  <si>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</si>
  <si>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</si>
  <si>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</si>
  <si>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</si>
  <si>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</si>
  <si>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</si>
  <si>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</si>
  <si>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</si>
  <si>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</si>
  <si>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</si>
  <si>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</si>
  <si>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</si>
  <si>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</si>
  <si>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</si>
  <si>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</si>
  <si>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</si>
  <si>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</si>
  <si>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</si>
  <si>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</si>
  <si>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</si>
  <si>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</si>
  <si>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</si>
  <si>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</si>
  <si>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</si>
  <si>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</si>
  <si>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</si>
  <si>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</si>
  <si>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</si>
  <si>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</si>
  <si>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</si>
  <si>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</si>
  <si>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</si>
  <si>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</si>
  <si>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</si>
  <si>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</si>
  <si>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</si>
  <si>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</si>
  <si>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</si>
  <si>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</si>
  <si>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</si>
  <si>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</si>
  <si>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</si>
  <si>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</si>
  <si>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</si>
  <si>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</si>
  <si>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</si>
  <si>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</si>
  <si>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</si>
  <si>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</si>
  <si>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</si>
  <si>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</si>
  <si>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</si>
  <si>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</si>
  <si>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</si>
  <si>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</si>
  <si>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</si>
  <si>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</si>
  <si>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</si>
  <si>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</si>
  <si>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</si>
  <si>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</si>
  <si>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</si>
  <si>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</si>
  <si>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</si>
  <si>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</si>
  <si>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</si>
  <si>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</si>
  <si>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</si>
  <si>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</si>
  <si>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</si>
  <si>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</si>
  <si>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</si>
  <si>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</si>
  <si>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</si>
  <si>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</si>
  <si>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</si>
  <si>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</si>
  <si>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</si>
  <si>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</si>
  <si>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</si>
  <si>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</si>
  <si>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</si>
  <si>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</si>
  <si>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</si>
  <si>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</si>
  <si>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</si>
  <si>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</si>
  <si>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</si>
  <si>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</si>
  <si>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</si>
  <si>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</si>
  <si>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</si>
  <si>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</si>
  <si>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</si>
  <si>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</si>
  <si>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</si>
  <si>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</si>
  <si>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</si>
  <si>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</si>
  <si>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</si>
  <si>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</si>
  <si>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</si>
  <si>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</si>
  <si>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</si>
  <si>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</si>
  <si>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</si>
  <si>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</si>
  <si>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</si>
  <si>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</si>
  <si>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</si>
  <si>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</si>
  <si>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</si>
  <si>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</si>
  <si>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</si>
  <si>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</si>
  <si>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</si>
  <si>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</si>
  <si>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</si>
  <si>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</si>
  <si>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</si>
  <si>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</si>
  <si>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</si>
  <si>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</si>
  <si>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</si>
  <si>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</si>
  <si>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</si>
  <si>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</si>
  <si>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</si>
  <si>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</si>
  <si>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</si>
  <si>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</si>
  <si>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</si>
  <si>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</si>
  <si>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</si>
  <si>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</si>
  <si>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</si>
  <si>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</si>
  <si>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</si>
  <si>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</si>
  <si>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</si>
  <si>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</si>
  <si>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</si>
  <si>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</si>
  <si>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</si>
  <si>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</si>
  <si>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</si>
  <si>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</si>
  <si>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</si>
  <si>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</si>
  <si>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</si>
  <si>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</si>
  <si>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</si>
  <si>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</si>
  <si>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</si>
  <si>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</si>
  <si>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</si>
  <si>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</si>
  <si>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</si>
  <si>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</si>
  <si>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</si>
  <si>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</si>
  <si>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</si>
  <si>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</si>
  <si>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</si>
  <si>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</si>
  <si>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</si>
  <si>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</si>
  <si>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</si>
  <si>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</si>
  <si>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</si>
  <si>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</si>
  <si>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</si>
  <si>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</si>
  <si>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</si>
  <si>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</si>
  <si>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</si>
  <si>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</si>
  <si>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</si>
  <si>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</si>
  <si>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</si>
  <si>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</si>
  <si>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</si>
  <si>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</si>
  <si>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</si>
  <si>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</si>
  <si>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</si>
  <si>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</si>
  <si>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</si>
  <si>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</si>
  <si>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</si>
  <si>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</si>
  <si>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</si>
  <si>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</si>
  <si>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</si>
  <si>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</si>
  <si>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</si>
  <si>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</si>
  <si>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</si>
  <si>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</si>
  <si>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</si>
  <si>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</si>
  <si>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</si>
  <si>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</si>
  <si>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</si>
  <si>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</si>
  <si>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</si>
  <si>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</si>
  <si>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</si>
  <si>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</si>
  <si>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</si>
  <si>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</si>
  <si>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</si>
  <si>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</si>
  <si>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</si>
  <si>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</si>
  <si>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</si>
  <si>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</si>
  <si>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</si>
  <si>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</si>
  <si>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</si>
  <si>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</si>
  <si>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</si>
  <si>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</si>
  <si>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</si>
  <si>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</si>
  <si>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</si>
  <si>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</si>
  <si>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</si>
  <si>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</si>
  <si>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</si>
  <si>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</si>
  <si>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</si>
  <si>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</si>
  <si>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</si>
  <si>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</si>
  <si>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</si>
  <si>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</si>
  <si>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</si>
  <si>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</si>
  <si>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</si>
  <si>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</si>
  <si>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</si>
  <si>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</si>
  <si>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</si>
  <si>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</si>
  <si>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</si>
  <si>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</si>
  <si>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</si>
  <si>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</si>
  <si>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</si>
  <si>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</si>
  <si>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</si>
  <si>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</si>
  <si>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</si>
  <si>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</si>
  <si>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</si>
  <si>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</si>
  <si>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</si>
  <si>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</si>
  <si>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</si>
  <si>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</si>
  <si>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</si>
  <si>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</si>
  <si>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</si>
  <si>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</si>
  <si>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</si>
  <si>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</si>
  <si>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</si>
  <si>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</si>
  <si>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</si>
  <si>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</si>
  <si>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</si>
  <si>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</si>
  <si>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</si>
  <si>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</si>
  <si>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</si>
  <si>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</si>
  <si>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</si>
  <si>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</si>
  <si>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</si>
  <si>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</si>
  <si>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</si>
  <si>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</si>
  <si>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</si>
  <si>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</si>
  <si>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</si>
  <si>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</si>
  <si>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</si>
  <si>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</si>
  <si>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</si>
  <si>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</si>
  <si>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</si>
  <si>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</si>
  <si>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</si>
  <si>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</si>
  <si>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</si>
  <si>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</si>
  <si>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</si>
  <si>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</si>
  <si>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</si>
  <si>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</si>
  <si>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</si>
  <si>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</si>
  <si>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</si>
  <si>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</si>
  <si>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</si>
  <si>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</si>
  <si>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</si>
  <si>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</si>
  <si>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</si>
  <si>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</si>
  <si>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</si>
  <si>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</si>
  <si>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</si>
  <si>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</si>
  <si>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</si>
  <si>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</si>
  <si>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</si>
  <si>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</si>
  <si>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</si>
  <si>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</si>
  <si>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</si>
  <si>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</si>
  <si>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</si>
  <si>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</si>
  <si>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</si>
  <si>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</si>
  <si>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</si>
  <si>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</si>
  <si>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</si>
  <si>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</si>
  <si>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</si>
  <si>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</si>
  <si>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</si>
  <si>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</si>
  <si>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</si>
  <si>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</si>
  <si>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</si>
  <si>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</si>
  <si>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</si>
  <si>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</si>
  <si>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</si>
  <si>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</si>
  <si>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</si>
  <si>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</si>
  <si>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</si>
  <si>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</si>
  <si>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</si>
  <si>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</si>
  <si>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</si>
  <si>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</si>
  <si>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</si>
  <si>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</si>
  <si>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</si>
  <si>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</si>
  <si>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</si>
  <si>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</si>
  <si>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</si>
  <si>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</si>
  <si>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</si>
  <si>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</si>
  <si>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</si>
  <si>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</si>
  <si>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</si>
  <si>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</si>
  <si>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</si>
  <si>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</si>
  <si>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</si>
  <si>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</si>
  <si>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</si>
  <si>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</si>
  <si>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</si>
  <si>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</si>
  <si>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</si>
  <si>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</si>
  <si>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</si>
  <si>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</si>
  <si>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</si>
  <si>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</si>
  <si>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</si>
  <si>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</si>
  <si>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</si>
  <si>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</si>
  <si>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</si>
  <si>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</si>
  <si>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</si>
  <si>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</si>
  <si>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</si>
  <si>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</si>
  <si>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</si>
  <si>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</si>
  <si>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</si>
  <si>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</si>
  <si>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</si>
  <si>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</si>
  <si>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</si>
  <si>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</si>
  <si>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</si>
  <si>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</si>
  <si>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</si>
  <si>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</si>
  <si>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</si>
  <si>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</si>
  <si>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</si>
  <si>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</si>
  <si>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</si>
  <si>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</si>
  <si>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</si>
  <si>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</si>
  <si>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</si>
  <si>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</si>
  <si>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</si>
  <si>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</si>
  <si>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</si>
  <si>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</si>
  <si>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</si>
  <si>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</si>
  <si>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</si>
  <si>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</si>
  <si>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</si>
  <si>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</si>
  <si>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</si>
  <si>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</si>
  <si>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</si>
  <si>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</si>
  <si>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</si>
  <si>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</si>
  <si>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</si>
  <si>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</si>
  <si>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</si>
  <si>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</si>
  <si>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</si>
  <si>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</si>
  <si>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</si>
  <si>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</si>
  <si>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</si>
  <si>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</si>
  <si>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</si>
  <si>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</si>
  <si>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</si>
  <si>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</si>
  <si>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</si>
  <si>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</si>
  <si>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</si>
  <si>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</si>
  <si>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</si>
  <si>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</si>
  <si>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</si>
  <si>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</si>
  <si>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</si>
  <si>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</si>
  <si>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</si>
  <si>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</si>
  <si>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</si>
  <si>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</si>
  <si>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</si>
  <si>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</si>
  <si>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</si>
  <si>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</si>
  <si>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</si>
  <si>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</si>
  <si>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</si>
  <si>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</si>
  <si>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</si>
  <si>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</si>
  <si>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</si>
  <si>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</si>
  <si>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</si>
  <si>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</si>
  <si>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</si>
  <si>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</si>
  <si>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</si>
  <si>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</si>
  <si>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</si>
  <si>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</si>
  <si>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</si>
  <si>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</si>
  <si>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</si>
  <si>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</si>
  <si>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</si>
  <si>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</si>
  <si>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</si>
  <si>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</si>
  <si>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</si>
  <si>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</si>
  <si>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</si>
  <si>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</si>
  <si>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</si>
  <si>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</si>
  <si>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</si>
  <si>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</si>
  <si>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</si>
  <si>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</si>
  <si>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</si>
  <si>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</si>
  <si>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</si>
  <si>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</si>
  <si>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</si>
  <si>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</si>
  <si>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</si>
  <si>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</si>
  <si>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</si>
  <si>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</si>
  <si>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</si>
  <si>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</si>
  <si>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</si>
  <si>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</si>
  <si>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</si>
  <si>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</si>
  <si>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</si>
  <si>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</si>
  <si>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</si>
  <si>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</si>
  <si>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</si>
  <si>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</si>
  <si>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</si>
  <si>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</si>
  <si>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</si>
  <si>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</si>
  <si>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</si>
  <si>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</si>
  <si>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</si>
  <si>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</si>
  <si>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</si>
  <si>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</si>
  <si>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</si>
  <si>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</si>
  <si>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</si>
  <si>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</si>
  <si>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</si>
  <si>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</si>
  <si>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</si>
  <si>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</si>
  <si>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</si>
  <si>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</si>
  <si>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</si>
  <si>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</si>
  <si>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</si>
  <si>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</si>
  <si>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</si>
  <si>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</si>
  <si>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</si>
  <si>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</si>
  <si>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</si>
  <si>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</si>
  <si>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</si>
  <si>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</si>
  <si>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</si>
  <si>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</si>
  <si>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</si>
  <si>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</si>
  <si>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</si>
  <si>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</si>
  <si>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</si>
  <si>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</si>
  <si>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</si>
  <si>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</si>
  <si>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</si>
  <si>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</si>
  <si>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</si>
  <si>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</si>
  <si>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</si>
  <si>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</si>
  <si>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</si>
  <si>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</si>
  <si>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</si>
  <si>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</si>
  <si>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</si>
  <si>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</si>
  <si>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</si>
  <si>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</si>
  <si>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</si>
  <si>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</si>
  <si>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</si>
  <si>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</si>
  <si>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</si>
  <si>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</si>
  <si>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</si>
  <si>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</si>
  <si>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</si>
  <si>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</si>
  <si>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</si>
  <si>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</si>
  <si>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</si>
  <si>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</si>
  <si>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</si>
  <si>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</si>
  <si>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</si>
  <si>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</si>
  <si>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</si>
  <si>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</si>
  <si>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</si>
  <si>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</si>
  <si>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</si>
  <si>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</si>
  <si>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</si>
  <si>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</si>
  <si>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</si>
  <si>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</si>
  <si>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</si>
  <si>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</si>
  <si>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</si>
  <si>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</si>
  <si>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</si>
  <si>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</si>
  <si>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</si>
  <si>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</si>
  <si>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</si>
  <si>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</si>
  <si>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</si>
  <si>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</si>
  <si>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</si>
  <si>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</si>
  <si>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</si>
  <si>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</si>
  <si>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</si>
  <si>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</si>
  <si>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</si>
  <si>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</si>
  <si>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</si>
  <si>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</si>
  <si>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</si>
  <si>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</si>
  <si>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</si>
  <si>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</si>
  <si>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</si>
  <si>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</si>
  <si>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</si>
  <si>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</si>
  <si>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</si>
  <si>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</si>
  <si>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</si>
  <si>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</si>
  <si>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</si>
  <si>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</si>
  <si>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</si>
  <si>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</si>
  <si>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</si>
  <si>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</si>
  <si>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</si>
  <si>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</si>
  <si>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</si>
  <si>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</si>
  <si>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</si>
  <si>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</si>
  <si>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</si>
  <si>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</si>
  <si>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</si>
  <si>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</si>
  <si>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</si>
  <si>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</si>
  <si>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</si>
  <si>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</si>
  <si>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</si>
  <si>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</si>
  <si>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</si>
  <si>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</si>
  <si>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</si>
  <si>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</si>
  <si>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</si>
  <si>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</si>
  <si>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</si>
  <si>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</si>
  <si>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</si>
  <si>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</si>
  <si>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</si>
  <si>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</si>
  <si>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</si>
  <si>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</si>
  <si>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</si>
  <si>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</si>
  <si>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</si>
  <si>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</si>
  <si>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</si>
  <si>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</si>
  <si>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</si>
  <si>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</si>
  <si>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</si>
  <si>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</si>
  <si>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</si>
  <si>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</si>
  <si>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</si>
  <si>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</si>
  <si>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</si>
  <si>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</si>
  <si>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</si>
  <si>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</si>
  <si>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</si>
  <si>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</si>
  <si>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</si>
  <si>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</si>
  <si>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</si>
  <si>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</si>
  <si>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</si>
  <si>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</si>
  <si>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</si>
  <si>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</si>
  <si>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</si>
  <si>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</si>
  <si>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</si>
  <si>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</si>
  <si>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</si>
  <si>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</si>
  <si>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</si>
  <si>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</si>
  <si>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</si>
  <si>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</si>
  <si>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</si>
  <si>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</si>
  <si>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</si>
  <si>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</si>
  <si>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</si>
  <si>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</si>
  <si>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</si>
  <si>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</si>
  <si>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</si>
  <si>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</si>
  <si>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</si>
  <si>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</si>
  <si>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</si>
  <si>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</si>
  <si>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</si>
  <si>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</si>
  <si>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</si>
  <si>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</si>
  <si>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</si>
  <si>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</si>
  <si>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</si>
  <si>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</si>
  <si>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</si>
  <si>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</si>
  <si>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</si>
  <si>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</si>
  <si>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</si>
  <si>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</si>
  <si>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</si>
  <si>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</si>
  <si>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</si>
  <si>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</si>
  <si>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</si>
  <si>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</si>
  <si>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</si>
  <si>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</si>
  <si>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</si>
  <si>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</si>
  <si>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</si>
  <si>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</si>
  <si>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</si>
  <si>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</si>
  <si>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</si>
  <si>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</si>
  <si>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</si>
  <si>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</si>
  <si>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</si>
  <si>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</si>
  <si>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</si>
  <si>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</si>
  <si>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</si>
  <si>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</si>
  <si>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</si>
  <si>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</si>
  <si>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</si>
  <si>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</si>
  <si>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</si>
  <si>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</si>
  <si>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</si>
  <si>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</si>
  <si>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</si>
  <si>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</si>
  <si>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</si>
  <si>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</si>
  <si>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</si>
  <si>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</si>
  <si>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</si>
  <si>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</si>
  <si>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</si>
  <si>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</si>
  <si>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</si>
  <si>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</si>
  <si>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</si>
  <si>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</si>
  <si>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</si>
  <si>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</si>
  <si>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</si>
  <si>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</si>
  <si>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</si>
  <si>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</si>
  <si>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</si>
  <si>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</si>
  <si>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</si>
  <si>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</si>
  <si>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</si>
  <si>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</si>
  <si>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</si>
  <si>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</si>
  <si>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</si>
  <si>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</si>
  <si>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</si>
  <si>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</si>
  <si>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</si>
  <si>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</si>
  <si>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</si>
  <si>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</si>
  <si>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</si>
  <si>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</si>
  <si>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</si>
  <si>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</si>
  <si>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</si>
  <si>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</si>
  <si>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</si>
  <si>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</si>
  <si>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</si>
  <si>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</si>
  <si>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</si>
  <si>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</si>
  <si>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</si>
  <si>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</si>
  <si>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</si>
  <si>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</si>
  <si>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</si>
  <si>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</si>
  <si>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</si>
  <si>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</si>
  <si>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</si>
  <si>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</si>
  <si>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</si>
  <si>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</si>
  <si>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</si>
  <si>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</si>
  <si>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</si>
  <si>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</si>
  <si>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</si>
  <si>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</si>
  <si>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</si>
  <si>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</si>
  <si>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</si>
  <si>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</si>
  <si>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</si>
  <si>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</si>
  <si>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</si>
  <si>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</si>
  <si>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</si>
  <si>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</si>
  <si>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</si>
  <si>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</si>
  <si>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</si>
  <si>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</si>
  <si>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</si>
  <si>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</si>
  <si>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</si>
  <si>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</si>
  <si>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</si>
  <si>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</si>
  <si>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</si>
  <si>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</si>
  <si>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</si>
  <si>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</si>
  <si>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</si>
  <si>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</si>
  <si>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</si>
  <si>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</si>
  <si>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</si>
  <si>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</si>
  <si>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</si>
  <si>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</si>
  <si>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</si>
  <si>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</si>
  <si>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</si>
  <si>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</si>
  <si>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</si>
  <si>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</si>
  <si>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</si>
  <si>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</si>
  <si>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</si>
  <si>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</si>
  <si>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</si>
  <si>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</si>
  <si>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</si>
  <si>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</si>
  <si>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</si>
  <si>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</si>
  <si>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</si>
  <si>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</si>
  <si>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</si>
  <si>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</si>
  <si>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</si>
  <si>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</si>
  <si>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</si>
  <si>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</si>
  <si>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</si>
  <si>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</si>
  <si>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</si>
  <si>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</si>
  <si>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</si>
  <si>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</si>
  <si>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</si>
  <si>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</si>
  <si>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</si>
  <si>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</si>
  <si>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</si>
  <si>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</si>
  <si>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</si>
  <si>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</si>
  <si>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</si>
  <si>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</si>
  <si>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</si>
  <si>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</si>
  <si>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</si>
  <si>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</si>
  <si>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</si>
  <si>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</si>
  <si>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</si>
  <si>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</si>
  <si>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</si>
  <si>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</si>
  <si>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</si>
  <si>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</si>
  <si>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</si>
  <si>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</si>
  <si>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</si>
  <si>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</si>
  <si>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</si>
  <si>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</si>
  <si>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</si>
  <si>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</si>
  <si>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</si>
  <si>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</si>
  <si>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</si>
  <si>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</si>
  <si>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</si>
  <si>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</si>
  <si>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</si>
  <si>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</si>
  <si>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</si>
  <si>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</si>
  <si>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</si>
  <si>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</si>
  <si>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</si>
  <si>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</si>
  <si>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</si>
  <si>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</si>
  <si>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</si>
  <si>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</si>
  <si>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</si>
  <si>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</si>
  <si>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</si>
  <si>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</si>
  <si>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</si>
  <si>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</si>
  <si>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</si>
  <si>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</si>
  <si>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</si>
  <si>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</si>
  <si>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</si>
  <si>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</si>
  <si>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</si>
  <si>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</si>
  <si>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</si>
  <si>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</si>
  <si>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</si>
  <si>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</si>
  <si>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</si>
  <si>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</si>
  <si>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</si>
  <si>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</si>
  <si>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</si>
  <si>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</si>
  <si>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</si>
  <si>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</si>
  <si>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</si>
  <si>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</si>
  <si>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</si>
  <si>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</si>
  <si>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</si>
  <si>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</si>
  <si>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</si>
  <si>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</si>
  <si>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</si>
  <si>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</si>
  <si>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</si>
  <si>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</si>
  <si>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</si>
  <si>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</si>
  <si>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</si>
  <si>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</si>
  <si>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</si>
  <si>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</si>
  <si>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</si>
  <si>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</si>
  <si>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</si>
  <si>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</si>
  <si>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</si>
  <si>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</si>
  <si>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</si>
  <si>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</si>
  <si>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</si>
  <si>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</si>
  <si>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</si>
  <si>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</si>
  <si>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</si>
  <si>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</si>
  <si>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</si>
  <si>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</si>
  <si>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</si>
  <si>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</si>
  <si>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</si>
  <si>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</si>
  <si>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</si>
  <si>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</si>
  <si>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</si>
  <si>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</si>
  <si>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</si>
  <si>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</si>
  <si>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</si>
  <si>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</si>
  <si>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</si>
  <si>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</si>
  <si>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</si>
  <si>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</si>
  <si>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</si>
  <si>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</si>
  <si>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</si>
  <si>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</si>
  <si>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</si>
  <si>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</si>
  <si>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</si>
  <si>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</si>
  <si>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</si>
  <si>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</si>
  <si>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</si>
  <si>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</si>
  <si>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</si>
  <si>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</si>
  <si>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</si>
  <si>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</si>
  <si>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</si>
  <si>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</si>
  <si>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</si>
  <si>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</si>
  <si>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</si>
  <si>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</si>
  <si>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</si>
  <si>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</si>
  <si>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</si>
  <si>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</si>
  <si>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</si>
  <si>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</si>
  <si>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</si>
  <si>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</si>
  <si>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</si>
  <si>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</si>
  <si>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</si>
  <si>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</si>
  <si>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</si>
  <si>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</si>
  <si>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</si>
  <si>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</si>
  <si>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</si>
  <si>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</si>
  <si>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</si>
  <si>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</si>
  <si>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</si>
  <si>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</si>
  <si>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</si>
  <si>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</si>
  <si>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</si>
  <si>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</si>
  <si>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</si>
  <si>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</si>
  <si>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</si>
  <si>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</si>
  <si>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</si>
  <si>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</si>
  <si>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</si>
  <si>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</si>
  <si>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</si>
  <si>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</si>
  <si>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</si>
  <si>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</si>
  <si>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</si>
  <si>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</si>
  <si>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</si>
  <si>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</si>
  <si>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</si>
  <si>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</si>
  <si>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</si>
  <si>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</si>
  <si>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</si>
  <si>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</si>
  <si>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</si>
  <si>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</si>
  <si>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</si>
  <si>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</si>
  <si>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</si>
  <si>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</si>
  <si>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</si>
  <si>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</si>
  <si>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</si>
  <si>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</si>
  <si>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</si>
  <si>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</si>
  <si>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</si>
  <si>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</si>
  <si>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</si>
  <si>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</si>
  <si>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</si>
  <si>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</si>
  <si>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</si>
  <si>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</si>
  <si>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</si>
  <si>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</si>
  <si>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</si>
  <si>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</si>
  <si>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</si>
  <si>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</si>
  <si>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</si>
  <si>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</si>
  <si>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</si>
  <si>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</si>
  <si>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</si>
  <si>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</si>
  <si>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</si>
  <si>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</si>
  <si>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</si>
  <si>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</si>
  <si>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</si>
  <si>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</si>
  <si>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</si>
  <si>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</si>
  <si>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</si>
  <si>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</si>
  <si>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</si>
  <si>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</si>
  <si>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</si>
  <si>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</si>
  <si>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</si>
  <si>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</si>
  <si>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</si>
  <si>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</si>
  <si>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</si>
  <si>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</si>
  <si>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</si>
  <si>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</si>
  <si>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</si>
  <si>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</si>
  <si>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</si>
  <si>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</si>
  <si>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</si>
  <si>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</si>
  <si>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</si>
  <si>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</si>
  <si>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</si>
  <si>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</si>
  <si>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</si>
  <si>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</si>
  <si>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</si>
  <si>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</si>
  <si>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</si>
  <si>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</si>
  <si>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</si>
  <si>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</si>
  <si>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</si>
  <si>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</si>
  <si>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</si>
  <si>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</si>
  <si>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</si>
  <si>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</si>
  <si>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</si>
  <si>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</si>
  <si>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</si>
  <si>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</si>
  <si>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</si>
  <si>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</si>
  <si>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</si>
  <si>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</si>
  <si>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</si>
  <si>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</si>
  <si>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</si>
  <si>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</si>
  <si>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</si>
  <si>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</si>
  <si>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</si>
  <si>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</si>
  <si>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</si>
  <si>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</si>
  <si>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</si>
  <si>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</si>
  <si>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</si>
  <si>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</si>
  <si>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</si>
  <si>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</si>
  <si>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</si>
  <si>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</si>
  <si>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</si>
  <si>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</si>
  <si>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</si>
  <si>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</si>
  <si>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</si>
  <si>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</si>
  <si>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</si>
  <si>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</si>
  <si>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</si>
  <si>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</si>
  <si>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</si>
  <si>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</si>
  <si>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</si>
  <si>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</si>
  <si>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</si>
  <si>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</si>
  <si>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</si>
  <si>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</si>
  <si>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</si>
  <si>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</si>
  <si>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</si>
  <si>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</si>
  <si>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</si>
  <si>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</si>
  <si>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</si>
  <si>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</si>
  <si>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</si>
  <si>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</si>
  <si>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</si>
  <si>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</si>
  <si>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</si>
  <si>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</si>
  <si>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</si>
  <si>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</si>
  <si>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</si>
  <si>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</si>
  <si>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</si>
  <si>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</si>
  <si>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</si>
  <si>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</si>
  <si>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</si>
  <si>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</si>
  <si>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</si>
  <si>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</si>
  <si>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</si>
  <si>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</si>
  <si>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</si>
  <si>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</si>
  <si>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</si>
  <si>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</si>
  <si>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</si>
  <si>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</si>
  <si>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</si>
  <si>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</si>
  <si>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</si>
  <si>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</si>
  <si>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</si>
  <si>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</si>
  <si>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</si>
  <si>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</si>
  <si>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</si>
  <si>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</si>
  <si>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</si>
  <si>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</si>
  <si>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</si>
  <si>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</si>
  <si>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</si>
  <si>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</si>
  <si>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</si>
  <si>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</si>
  <si>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</si>
  <si>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</si>
  <si>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</si>
  <si>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</si>
  <si>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</si>
  <si>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</si>
  <si>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</si>
  <si>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</si>
  <si>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</si>
  <si>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</si>
  <si>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</si>
  <si>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</si>
  <si>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</si>
  <si>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</si>
  <si>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</si>
  <si>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</si>
  <si>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</si>
  <si>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</si>
  <si>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</si>
  <si>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</si>
  <si>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</si>
  <si>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</si>
  <si>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</si>
  <si>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</si>
  <si>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</si>
  <si>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</si>
  <si>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</si>
  <si>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</si>
  <si>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</si>
  <si>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</si>
  <si>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</si>
  <si>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</si>
  <si>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</si>
  <si>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</si>
  <si>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</si>
  <si>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</si>
  <si>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</si>
  <si>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</si>
  <si>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</si>
  <si>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</si>
  <si>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</si>
  <si>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</si>
  <si>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</si>
  <si>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</si>
  <si>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</si>
  <si>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</si>
  <si>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</si>
  <si>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</si>
  <si>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</si>
  <si>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</si>
  <si>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</si>
  <si>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</si>
  <si>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</si>
  <si>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</si>
  <si>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</si>
  <si>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</si>
  <si>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</si>
  <si>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</si>
  <si>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</si>
  <si>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</si>
  <si>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</si>
  <si>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</si>
  <si>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</si>
  <si>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</si>
  <si>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</si>
  <si>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</si>
  <si>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</si>
  <si>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</si>
  <si>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</si>
  <si>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</si>
  <si>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</si>
  <si>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</si>
  <si>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</si>
  <si>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</si>
  <si>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</si>
  <si>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</si>
  <si>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</si>
  <si>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</si>
  <si>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</si>
  <si>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</si>
  <si>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</si>
  <si>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</si>
  <si>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</si>
  <si>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</si>
  <si>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</si>
  <si>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</si>
  <si>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</si>
  <si>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</si>
  <si>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</si>
  <si>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</si>
  <si>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</si>
  <si>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</si>
  <si>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</si>
  <si>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</si>
  <si>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</si>
  <si>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</si>
  <si>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</si>
  <si>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</si>
  <si>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</si>
  <si>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</si>
  <si>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</si>
  <si>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</si>
  <si>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</si>
  <si>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</si>
  <si>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</si>
  <si>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</si>
  <si>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</si>
  <si>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</si>
  <si>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</si>
  <si>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</si>
  <si>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</si>
  <si>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</si>
  <si>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</si>
  <si>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</si>
  <si>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</si>
  <si>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</si>
  <si>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</si>
  <si>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</si>
  <si>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</si>
  <si>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</si>
  <si>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</si>
  <si>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</si>
  <si>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</si>
  <si>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</si>
  <si>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</si>
  <si>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</si>
  <si>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</si>
  <si>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</si>
  <si>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</si>
  <si>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</si>
  <si>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</si>
  <si>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</si>
  <si>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</si>
  <si>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</si>
  <si>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</si>
  <si>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</si>
  <si>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</si>
  <si>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</si>
  <si>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</si>
  <si>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</si>
  <si>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</si>
  <si>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</si>
  <si>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</si>
  <si>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</si>
  <si>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</si>
  <si>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</si>
  <si>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</si>
  <si>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</si>
  <si>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</si>
  <si>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</si>
  <si>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</si>
  <si>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</si>
  <si>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</si>
  <si>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</si>
  <si>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</si>
  <si>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</si>
  <si>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</si>
  <si>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</si>
  <si>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</si>
  <si>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</si>
  <si>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</si>
  <si>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</si>
  <si>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</si>
  <si>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</si>
  <si>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</si>
  <si>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</si>
  <si>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</si>
  <si>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</si>
  <si>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</si>
  <si>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</si>
  <si>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</si>
  <si>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</si>
  <si>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</si>
  <si>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</si>
  <si>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</si>
  <si>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</si>
  <si>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</si>
  <si>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</si>
  <si>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</si>
  <si>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</si>
  <si>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</si>
  <si>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</si>
  <si>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</si>
  <si>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</si>
  <si>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</si>
  <si>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</si>
  <si>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</si>
  <si>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</si>
  <si>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</si>
  <si>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</si>
  <si>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</si>
  <si>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</si>
  <si>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</si>
  <si>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</si>
  <si>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</si>
  <si>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</si>
  <si>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</si>
  <si>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</si>
  <si>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</si>
  <si>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</si>
  <si>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</si>
  <si>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</si>
  <si>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</si>
  <si>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</si>
  <si>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</si>
  <si>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</si>
  <si>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</si>
  <si>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</si>
  <si>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</si>
  <si>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</si>
  <si>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</si>
  <si>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</si>
  <si>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</si>
  <si>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</si>
  <si>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</si>
  <si>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</si>
  <si>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</si>
  <si>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</si>
  <si>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</si>
  <si>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</si>
  <si>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</si>
  <si>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</si>
  <si>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</si>
  <si>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</si>
  <si>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</si>
  <si>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</si>
  <si>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</si>
  <si>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</si>
  <si>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</si>
  <si>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</si>
  <si>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</si>
  <si>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</si>
  <si>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</si>
  <si>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</si>
  <si>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</si>
  <si>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</si>
  <si>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</si>
  <si>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</si>
  <si>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</si>
  <si>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</si>
  <si>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</si>
  <si>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</si>
  <si>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</si>
  <si>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</si>
  <si>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</si>
  <si>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</si>
  <si>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</si>
  <si>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</si>
  <si>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</si>
  <si>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</si>
  <si>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</si>
  <si>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</si>
  <si>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</si>
  <si>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</si>
  <si>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</si>
  <si>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</si>
  <si>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</si>
  <si>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</si>
  <si>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</si>
  <si>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</si>
  <si>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</si>
  <si>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</si>
  <si>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</si>
  <si>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</si>
  <si>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</si>
  <si>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</si>
  <si>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</si>
  <si>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</si>
  <si>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</si>
  <si>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</si>
  <si>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</si>
  <si>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</si>
  <si>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</si>
  <si>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</si>
  <si>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</si>
  <si>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</si>
  <si>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</si>
  <si>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</si>
  <si>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</si>
  <si>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</si>
  <si>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</si>
  <si>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</si>
  <si>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</si>
  <si>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</si>
  <si>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</si>
  <si>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</si>
  <si>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</si>
  <si>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</si>
  <si>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</si>
  <si>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</si>
  <si>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</si>
  <si>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</si>
  <si>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</si>
  <si>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</si>
  <si>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</si>
  <si>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</si>
  <si>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</si>
  <si>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</si>
  <si>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</si>
  <si>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</si>
  <si>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</si>
  <si>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</si>
  <si>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</si>
  <si>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</si>
  <si>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</si>
  <si>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</si>
  <si>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</si>
  <si>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</si>
  <si>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</si>
  <si>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</si>
  <si>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</si>
  <si>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</si>
  <si>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</si>
  <si>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</si>
  <si>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</si>
  <si>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</si>
  <si>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</si>
  <si>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</si>
  <si>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</si>
  <si>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</si>
  <si>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</si>
  <si>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</si>
  <si>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</si>
  <si>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</si>
  <si>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</si>
  <si>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</si>
  <si>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</si>
  <si>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</si>
  <si>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</si>
  <si>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</si>
  <si>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</si>
  <si>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</si>
  <si>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</si>
  <si>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</si>
  <si>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</si>
  <si>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</si>
  <si>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</si>
  <si>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</si>
  <si>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</si>
  <si>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</si>
  <si>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</si>
  <si>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</si>
  <si>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</si>
  <si>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</si>
  <si>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</si>
  <si>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</si>
  <si>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</si>
  <si>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</si>
  <si>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</si>
  <si>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</si>
  <si>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</si>
  <si>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</si>
  <si>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</si>
  <si>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</si>
  <si>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</si>
  <si>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</si>
  <si>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</si>
  <si>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</si>
  <si>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</si>
  <si>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</si>
  <si>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</si>
  <si>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</si>
  <si>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</si>
  <si>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</si>
  <si>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</si>
  <si>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</si>
  <si>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</si>
  <si>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</si>
  <si>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</si>
  <si>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</si>
  <si>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</si>
  <si>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</si>
  <si>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</si>
  <si>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</si>
  <si>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</si>
  <si>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</si>
  <si>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</si>
  <si>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</si>
  <si>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</si>
  <si>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</si>
  <si>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</si>
  <si>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</si>
  <si>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</si>
  <si>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</si>
  <si>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</si>
  <si>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</si>
  <si>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</si>
  <si>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</si>
  <si>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</si>
  <si>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</si>
  <si>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</si>
  <si>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</si>
  <si>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</si>
  <si>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</si>
  <si>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</si>
  <si>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</si>
  <si>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</si>
  <si>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</si>
  <si>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</si>
  <si>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</si>
  <si>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</si>
  <si>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</si>
  <si>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</si>
  <si>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</si>
  <si>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</si>
  <si>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</si>
  <si>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</si>
  <si>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</si>
  <si>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</si>
  <si>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</si>
  <si>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</si>
  <si>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</si>
  <si>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</si>
  <si>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</si>
  <si>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</si>
  <si>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</si>
  <si>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</si>
  <si>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</si>
  <si>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</si>
  <si>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</si>
  <si>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</si>
  <si>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</si>
  <si>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</si>
  <si>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</si>
  <si>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</si>
  <si>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</si>
  <si>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</si>
  <si>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</si>
  <si>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</si>
  <si>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</si>
  <si>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</si>
  <si>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</si>
  <si>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</si>
  <si>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</si>
  <si>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</si>
  <si>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</si>
  <si>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</si>
  <si>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</si>
  <si>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</si>
  <si>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</si>
  <si>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</si>
  <si>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</si>
  <si>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</si>
  <si>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</si>
  <si>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</si>
  <si>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</si>
  <si>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</si>
  <si>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</si>
  <si>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</si>
  <si>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</si>
  <si>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</si>
  <si>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</si>
  <si>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</si>
  <si>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</si>
  <si>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</si>
  <si>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</si>
  <si>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</si>
  <si>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</si>
  <si>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</si>
  <si>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</si>
  <si>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</si>
  <si>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</si>
  <si>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</si>
  <si>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</si>
  <si>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</si>
  <si>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</si>
  <si>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</si>
  <si>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</si>
  <si>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</si>
  <si>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</si>
  <si>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</si>
  <si>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</si>
  <si>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</si>
  <si>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</si>
  <si>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</si>
  <si>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</si>
  <si>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</si>
  <si>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</si>
  <si>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</si>
  <si>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</si>
  <si>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</si>
  <si>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</si>
  <si>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</si>
  <si>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</si>
  <si>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</si>
  <si>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</si>
  <si>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</si>
  <si>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</si>
  <si>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</si>
  <si>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</si>
  <si>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</si>
  <si>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</si>
  <si>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</si>
  <si>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</si>
  <si>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</si>
  <si>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</si>
  <si>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</si>
  <si>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</si>
  <si>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</si>
  <si>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</si>
  <si>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</si>
  <si>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</si>
  <si>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</si>
  <si>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</si>
  <si>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</si>
  <si>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</si>
  <si>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</si>
  <si>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</si>
  <si>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</si>
  <si>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</si>
  <si>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</si>
  <si>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</si>
  <si>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</si>
  <si>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</si>
  <si>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</si>
  <si>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</si>
  <si>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</si>
  <si>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</si>
  <si>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</si>
  <si>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</si>
  <si>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</si>
  <si>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</si>
  <si>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</si>
  <si>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</si>
  <si>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</si>
  <si>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</si>
  <si>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</si>
  <si>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</si>
  <si>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</si>
  <si>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</si>
  <si>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</si>
  <si>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</si>
  <si>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</si>
  <si>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</si>
  <si>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</si>
  <si>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</si>
  <si>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</si>
  <si>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</si>
  <si>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</si>
  <si>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</si>
  <si>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</si>
  <si>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</si>
  <si>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</si>
  <si>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</si>
  <si>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</si>
  <si>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</si>
  <si>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</si>
  <si>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</si>
  <si>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</si>
  <si>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</si>
  <si>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</si>
  <si>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</si>
  <si>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</si>
  <si>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</si>
  <si>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</si>
  <si>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</si>
  <si>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</si>
  <si>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</si>
  <si>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</si>
  <si>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</si>
  <si>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</si>
  <si>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</si>
  <si>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</si>
  <si>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</si>
  <si>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</si>
  <si>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</si>
  <si>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</si>
  <si>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</si>
  <si>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</si>
  <si>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</si>
  <si>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</si>
  <si>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</si>
  <si>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</si>
  <si>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</si>
  <si>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</si>
  <si>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</si>
  <si>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</si>
  <si>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</si>
  <si>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</si>
  <si>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</si>
  <si>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</si>
  <si>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</si>
  <si>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</si>
  <si>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</si>
  <si>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</si>
  <si>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</si>
  <si>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</si>
  <si>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</si>
  <si>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</si>
  <si>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</si>
  <si>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</si>
  <si>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</si>
  <si>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</si>
  <si>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</si>
  <si>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</si>
  <si>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</si>
  <si>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</si>
  <si>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</si>
  <si>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</si>
  <si>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</si>
  <si>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</si>
  <si>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</si>
  <si>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</si>
  <si>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</si>
  <si>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</si>
  <si>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</si>
  <si>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</si>
  <si>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</si>
  <si>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</si>
  <si>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</si>
  <si>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</si>
  <si>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</si>
  <si>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</si>
  <si>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</si>
  <si>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</si>
  <si>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</si>
  <si>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</si>
  <si>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</si>
  <si>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</si>
  <si>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</si>
  <si>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</si>
  <si>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</si>
  <si>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</si>
  <si>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</si>
  <si>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</si>
  <si>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</si>
  <si>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</si>
  <si>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</si>
  <si>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</si>
  <si>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</si>
  <si>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</si>
  <si>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</si>
  <si>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</si>
  <si>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</si>
  <si>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</si>
  <si>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</si>
  <si>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</si>
  <si>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</si>
  <si>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</si>
  <si>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</si>
  <si>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</si>
  <si>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</si>
  <si>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</si>
  <si>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</si>
  <si>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</si>
  <si>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</si>
  <si>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</si>
  <si>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</si>
  <si>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</si>
  <si>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</si>
  <si>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</si>
  <si>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</si>
  <si>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</si>
  <si>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</si>
  <si>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</si>
  <si>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</si>
  <si>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</si>
  <si>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</si>
  <si>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</si>
  <si>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</si>
  <si>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</si>
  <si>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</si>
  <si>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</si>
  <si>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</si>
  <si>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</si>
  <si>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</si>
  <si>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</si>
  <si>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</si>
  <si>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</si>
  <si>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</si>
  <si>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</si>
  <si>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</si>
  <si>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</si>
  <si>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</si>
  <si>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</si>
  <si>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</si>
  <si>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</si>
  <si>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</si>
  <si>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</si>
  <si>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</si>
  <si>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</si>
  <si>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</si>
  <si>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</si>
  <si>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</si>
  <si>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</si>
  <si>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</si>
  <si>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</si>
  <si>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</si>
  <si>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</si>
  <si>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</si>
  <si>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</si>
  <si>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</si>
  <si>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</si>
  <si>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</si>
  <si>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</si>
  <si>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</si>
  <si>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</si>
  <si>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</si>
  <si>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</si>
  <si>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</si>
  <si>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</si>
  <si>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</si>
  <si>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</si>
  <si>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</si>
  <si>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</si>
  <si>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</si>
  <si>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</si>
  <si>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</si>
  <si>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</si>
  <si>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</si>
  <si>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</si>
  <si>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</si>
  <si>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</si>
  <si>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</si>
  <si>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</si>
  <si>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</si>
  <si>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</si>
  <si>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</si>
  <si>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</si>
  <si>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</si>
  <si>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</si>
  <si>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</si>
  <si>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</si>
  <si>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</si>
  <si>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</si>
  <si>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</si>
  <si>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</si>
  <si>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</si>
  <si>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</si>
  <si>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</si>
  <si>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</si>
  <si>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</si>
  <si>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</si>
  <si>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</si>
  <si>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</si>
  <si>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</si>
  <si>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</si>
  <si>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</si>
  <si>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</si>
  <si>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</si>
  <si>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</si>
  <si>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</si>
  <si>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</si>
  <si>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</si>
  <si>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</si>
  <si>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</si>
  <si>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</si>
  <si>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</si>
  <si>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</si>
  <si>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</si>
  <si>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</si>
  <si>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</si>
  <si>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</si>
  <si>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</si>
  <si>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</si>
  <si>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</si>
  <si>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</si>
  <si>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</si>
  <si>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</si>
  <si>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</si>
  <si>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</si>
  <si>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</si>
  <si>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</si>
  <si>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</si>
  <si>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</si>
  <si>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</si>
  <si>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</si>
  <si>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</si>
  <si>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</si>
  <si>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</si>
  <si>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</si>
  <si>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</si>
  <si>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</si>
  <si>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</si>
  <si>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</si>
  <si>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</si>
  <si>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</si>
  <si>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</si>
  <si>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</si>
  <si>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</si>
  <si>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</si>
  <si>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</si>
  <si>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</si>
  <si>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</si>
  <si>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</si>
  <si>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</si>
  <si>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</si>
  <si>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</si>
  <si>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</si>
  <si>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</si>
  <si>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</si>
  <si>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</si>
  <si>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</si>
  <si>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</si>
  <si>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</si>
  <si>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</si>
  <si>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</si>
  <si>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</si>
  <si>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</si>
  <si>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</si>
  <si>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</si>
  <si>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</si>
  <si>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</si>
  <si>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</si>
  <si>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</si>
  <si>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</si>
  <si>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</si>
  <si>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</si>
  <si>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</si>
  <si>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</si>
  <si>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</si>
  <si>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</si>
  <si>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</si>
  <si>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</si>
  <si>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</si>
  <si>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</si>
  <si>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</si>
  <si>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</si>
  <si>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</si>
  <si>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</si>
  <si>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</si>
  <si>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</si>
  <si>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</si>
  <si>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</si>
  <si>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</si>
  <si>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</si>
  <si>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</si>
  <si>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</si>
  <si>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</si>
  <si>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</si>
  <si>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</si>
  <si>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</si>
  <si>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</si>
  <si>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</si>
  <si>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</si>
  <si>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</si>
  <si>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</si>
  <si>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</si>
  <si>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</si>
  <si>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</si>
  <si>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</si>
  <si>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</si>
  <si>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</si>
  <si>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</si>
  <si>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</si>
  <si>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</si>
  <si>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</si>
  <si>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</si>
  <si>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</si>
  <si>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</si>
  <si>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</si>
  <si>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</si>
  <si>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</si>
  <si>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</si>
  <si>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</si>
  <si>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</si>
  <si>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</si>
  <si>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</si>
  <si>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</si>
  <si>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</si>
  <si>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</si>
  <si>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</si>
  <si>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</si>
  <si>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</si>
  <si>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</si>
  <si>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</si>
  <si>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</si>
  <si>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</si>
  <si>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</si>
  <si>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</si>
  <si>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</si>
  <si>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</si>
  <si>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</si>
  <si>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</si>
  <si>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</si>
  <si>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</si>
  <si>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</si>
  <si>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</si>
  <si>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</si>
  <si>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</si>
  <si>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</si>
  <si>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</si>
  <si>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</si>
  <si>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</si>
  <si>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</si>
  <si>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</si>
  <si>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</si>
  <si>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</si>
  <si>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</si>
  <si>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</si>
  <si>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</si>
  <si>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</si>
  <si>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</si>
  <si>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</si>
  <si>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</si>
  <si>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</si>
  <si>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</si>
  <si>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</si>
  <si>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</si>
  <si>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</si>
  <si>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</si>
  <si>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</si>
  <si>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</si>
  <si>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</si>
  <si>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</si>
  <si>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</si>
  <si>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</si>
  <si>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</si>
  <si>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</si>
  <si>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</si>
  <si>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</si>
  <si>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</si>
  <si>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</si>
  <si>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</si>
  <si>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</si>
  <si>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</si>
  <si>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</si>
  <si>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</si>
  <si>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</si>
  <si>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</si>
  <si>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</si>
  <si>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</si>
  <si>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</si>
  <si>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</si>
  <si>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</si>
  <si>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</si>
  <si>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</si>
  <si>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</si>
  <si>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</si>
  <si>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</si>
  <si>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</si>
  <si>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</si>
  <si>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</si>
  <si>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</si>
  <si>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</si>
  <si>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</si>
  <si>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</si>
  <si>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</si>
  <si>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</si>
  <si>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</si>
  <si>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</si>
  <si>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</si>
  <si>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</si>
  <si>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</si>
  <si>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</si>
  <si>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</si>
  <si>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</si>
  <si>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</si>
  <si>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</si>
  <si>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</si>
  <si>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</si>
  <si>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</si>
  <si>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</si>
  <si>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</si>
  <si>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</si>
  <si>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</si>
  <si>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</si>
  <si>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</si>
  <si>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</si>
  <si>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</si>
  <si>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</si>
  <si>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</si>
  <si>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</si>
  <si>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</si>
  <si>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</si>
  <si>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</si>
  <si>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</si>
  <si>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</si>
  <si>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</si>
  <si>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</si>
  <si>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</si>
  <si>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</si>
  <si>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</si>
  <si>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</si>
  <si>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</si>
  <si>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</si>
  <si>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</si>
  <si>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</si>
  <si>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</si>
  <si>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</si>
  <si>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</si>
  <si>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</si>
  <si>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</si>
  <si>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</si>
  <si>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</si>
  <si>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</si>
  <si>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</si>
  <si>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</si>
  <si>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</si>
  <si>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</si>
  <si>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</si>
  <si>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</si>
  <si>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</si>
  <si>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</si>
  <si>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</si>
  <si>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</si>
  <si>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</si>
  <si>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</si>
  <si>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</si>
  <si>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</si>
  <si>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</si>
  <si>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</si>
  <si>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</si>
  <si>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</si>
  <si>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</si>
  <si>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</si>
  <si>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</si>
  <si>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</si>
  <si>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</si>
  <si>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</si>
  <si>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</si>
  <si>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</si>
  <si>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</si>
  <si>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</si>
  <si>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</si>
  <si>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</si>
  <si>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</si>
  <si>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</si>
  <si>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</si>
  <si>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</si>
  <si>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</si>
  <si>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</si>
  <si>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</si>
  <si>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</si>
  <si>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</si>
  <si>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</si>
  <si>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</si>
  <si>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</si>
  <si>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</si>
  <si>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</si>
  <si>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</si>
  <si>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</si>
  <si>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</si>
  <si>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</si>
  <si>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</si>
  <si>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</si>
  <si>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</si>
  <si>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</si>
  <si>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</si>
  <si>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</si>
  <si>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</si>
  <si>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</si>
  <si>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</si>
  <si>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</si>
  <si>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</si>
  <si>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</si>
  <si>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</si>
  <si>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</si>
  <si>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</si>
  <si>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</si>
  <si>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</si>
  <si>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</si>
  <si>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</si>
  <si>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</si>
  <si>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</si>
  <si>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</si>
  <si>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</si>
  <si>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</si>
  <si>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</si>
  <si>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</si>
  <si>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</si>
  <si>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</si>
  <si>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</si>
  <si>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</si>
  <si>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</si>
  <si>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</si>
  <si>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</si>
  <si>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</si>
  <si>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</si>
  <si>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</si>
  <si>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</si>
  <si>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</si>
  <si>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</si>
  <si>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</si>
  <si>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</si>
  <si>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</si>
  <si>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</si>
  <si>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</si>
  <si>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</si>
  <si>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</si>
  <si>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</si>
  <si>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</si>
  <si>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</si>
  <si>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</si>
  <si>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</si>
  <si>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</si>
  <si>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</si>
  <si>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</si>
  <si>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</si>
  <si>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</si>
  <si>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</si>
  <si>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</si>
  <si>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</si>
  <si>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</si>
  <si>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</si>
  <si>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</si>
  <si>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</si>
  <si>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</si>
  <si>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</si>
  <si>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</si>
  <si>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</si>
  <si>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</si>
  <si>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</si>
  <si>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</si>
  <si>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</si>
  <si>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</si>
  <si>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</si>
  <si>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</si>
  <si>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</si>
  <si>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</si>
  <si>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</si>
  <si>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</si>
  <si>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</si>
  <si>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</si>
  <si>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</si>
  <si>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</si>
  <si>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</si>
  <si>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</si>
  <si>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</si>
  <si>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</si>
  <si>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</si>
  <si>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</si>
  <si>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</si>
  <si>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</si>
  <si>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</si>
  <si>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</si>
  <si>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</si>
  <si>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</si>
  <si>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</si>
  <si>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</si>
  <si>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</si>
  <si>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</si>
  <si>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</si>
  <si>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</si>
  <si>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</si>
  <si>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</si>
  <si>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</si>
  <si>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</si>
  <si>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</si>
  <si>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</si>
  <si>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</si>
  <si>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</si>
  <si>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</si>
  <si>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</si>
  <si>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</si>
  <si>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</si>
  <si>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</si>
  <si>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</si>
  <si>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</si>
  <si>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</si>
  <si>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</si>
  <si>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</si>
  <si>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</si>
  <si>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</si>
  <si>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</si>
  <si>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</si>
  <si>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</si>
  <si>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</si>
  <si>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</si>
  <si>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</si>
  <si>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</si>
  <si>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</si>
  <si>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</si>
  <si>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</si>
  <si>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</si>
  <si>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</si>
  <si>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</si>
  <si>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</si>
  <si>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</si>
  <si>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</si>
  <si>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</si>
  <si>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</si>
  <si>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</si>
  <si>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</si>
  <si>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</si>
  <si>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</si>
  <si>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</si>
  <si>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</si>
  <si>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</si>
  <si>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</si>
  <si>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</si>
  <si>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</si>
  <si>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</si>
  <si>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</si>
  <si>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</si>
  <si>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</si>
  <si>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</si>
  <si>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</si>
  <si>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</si>
  <si>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</si>
  <si>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</si>
  <si>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</si>
  <si>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</si>
  <si>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</si>
  <si>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</si>
  <si>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</si>
  <si>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</si>
  <si>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</si>
  <si>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</si>
  <si>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</si>
  <si>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</si>
  <si>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</si>
  <si>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</si>
  <si>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</si>
  <si>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</si>
  <si>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</si>
  <si>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</si>
  <si>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</si>
  <si>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</si>
  <si>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</si>
  <si>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</si>
  <si>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</si>
  <si>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</si>
  <si>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</si>
  <si>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</si>
  <si>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</si>
  <si>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</si>
  <si>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</si>
  <si>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</si>
  <si>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</si>
  <si>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</si>
  <si>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</si>
  <si>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</si>
  <si>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</si>
  <si>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</si>
  <si>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</si>
  <si>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</si>
  <si>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</si>
  <si>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</si>
  <si>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</si>
  <si>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</si>
  <si>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</si>
  <si>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</si>
  <si>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</si>
  <si>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</si>
  <si>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</si>
  <si>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</si>
  <si>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</si>
  <si>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</si>
  <si>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</si>
  <si>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</si>
  <si>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</si>
  <si>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</si>
  <si>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</si>
  <si>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</si>
  <si>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</si>
  <si>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</si>
  <si>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</si>
  <si>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</si>
  <si>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</si>
  <si>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</si>
  <si>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</si>
  <si>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</si>
  <si>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</si>
  <si>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</si>
  <si>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</si>
  <si>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</si>
  <si>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</si>
  <si>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</si>
  <si>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</si>
  <si>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</si>
  <si>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</si>
  <si>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</si>
  <si>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</si>
  <si>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</si>
  <si>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</si>
  <si>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</si>
  <si>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</si>
  <si>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</si>
  <si>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</si>
  <si>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</si>
  <si>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</si>
  <si>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</si>
  <si>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</si>
  <si>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</si>
  <si>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</si>
  <si>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</si>
  <si>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</si>
  <si>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</si>
  <si>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</si>
  <si>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</si>
  <si>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</si>
  <si>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</si>
  <si>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</si>
  <si>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</si>
  <si>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</si>
  <si>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</si>
  <si>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</si>
  <si>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</si>
  <si>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</si>
  <si>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</si>
  <si>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</si>
  <si>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</si>
  <si>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</si>
  <si>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</si>
  <si>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</si>
  <si>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</si>
  <si>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</si>
  <si>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</si>
  <si>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</si>
  <si>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</si>
  <si>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</si>
  <si>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</si>
  <si>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</si>
  <si>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</si>
  <si>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</si>
  <si>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</si>
  <si>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</si>
  <si>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</si>
  <si>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</si>
  <si>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</si>
  <si>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</si>
  <si>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</si>
  <si>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</si>
  <si>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</si>
  <si>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</si>
  <si>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</si>
  <si>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</si>
  <si>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</si>
  <si>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</si>
  <si>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</si>
  <si>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</si>
  <si>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</si>
  <si>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</si>
  <si>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</si>
  <si>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</si>
  <si>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</si>
  <si>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</si>
  <si>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</si>
  <si>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</si>
  <si>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</si>
  <si>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</si>
  <si>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</si>
  <si>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</si>
  <si>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</si>
  <si>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</si>
  <si>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</si>
  <si>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</si>
  <si>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</si>
  <si>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</si>
  <si>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</si>
  <si>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</si>
  <si>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</si>
  <si>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</si>
  <si>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</si>
  <si>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</si>
  <si>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</si>
  <si>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</si>
  <si>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</si>
  <si>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</si>
  <si>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</si>
  <si>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</si>
  <si>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</si>
  <si>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</si>
  <si>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</si>
  <si>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</si>
  <si>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</si>
  <si>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</si>
  <si>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</si>
  <si>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</si>
  <si>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</si>
  <si>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</si>
  <si>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</si>
  <si>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</si>
  <si>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</si>
  <si>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</si>
  <si>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</si>
  <si>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</si>
  <si>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</si>
  <si>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</si>
  <si>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</si>
  <si>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</si>
  <si>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</si>
  <si>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</si>
  <si>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</si>
  <si>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</si>
  <si>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</si>
  <si>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</si>
  <si>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</si>
  <si>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</si>
  <si>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</si>
  <si>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</si>
  <si>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</si>
  <si>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</si>
  <si>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</si>
  <si>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</si>
  <si>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</si>
  <si>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</si>
  <si>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</si>
  <si>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</si>
  <si>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</si>
  <si>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</si>
  <si>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</si>
  <si>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</si>
  <si>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</si>
  <si>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</si>
  <si>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</si>
  <si>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</si>
  <si>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</si>
  <si>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</si>
  <si>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</si>
  <si>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</si>
  <si>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</si>
  <si>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</si>
  <si>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</si>
  <si>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</si>
  <si>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</si>
  <si>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</si>
  <si>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</si>
  <si>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</si>
  <si>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</si>
  <si>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</si>
  <si>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</si>
  <si>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</si>
  <si>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</si>
  <si>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</si>
  <si>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</si>
  <si>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</si>
  <si>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</si>
  <si>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</si>
  <si>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</si>
  <si>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</si>
  <si>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</si>
  <si>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</si>
  <si>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</si>
  <si>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</si>
  <si>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</si>
  <si>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</si>
  <si>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</si>
  <si>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</si>
  <si>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</si>
  <si>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</si>
  <si>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</si>
  <si>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</si>
  <si>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</si>
  <si>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</si>
  <si>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</si>
  <si>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</si>
  <si>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</si>
  <si>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</si>
  <si>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</si>
  <si>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</si>
  <si>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</si>
  <si>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</si>
  <si>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</si>
  <si>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</si>
  <si>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</si>
  <si>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</si>
  <si>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</si>
  <si>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</si>
  <si>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</si>
  <si>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</si>
  <si>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</si>
  <si>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</si>
  <si>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</si>
  <si>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</si>
  <si>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</si>
  <si>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</si>
  <si>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</si>
  <si>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</si>
  <si>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</si>
  <si>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</si>
  <si>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</si>
  <si>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</si>
  <si>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</si>
  <si>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</si>
  <si>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</si>
  <si>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</si>
  <si>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</si>
  <si>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</si>
  <si>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</si>
  <si>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</si>
  <si>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</si>
  <si>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</si>
  <si>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</si>
  <si>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</si>
  <si>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</si>
  <si>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</si>
  <si>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</si>
  <si>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</si>
  <si>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</si>
  <si>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</si>
  <si>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</si>
  <si>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</si>
  <si>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</si>
  <si>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</si>
  <si>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</si>
  <si>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</si>
  <si>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</si>
  <si>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</si>
  <si>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</si>
  <si>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</si>
  <si>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</si>
  <si>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</si>
  <si>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</si>
  <si>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</si>
  <si>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</si>
  <si>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</si>
  <si>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</si>
  <si>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</si>
  <si>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</si>
  <si>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</si>
  <si>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</si>
  <si>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</si>
  <si>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</si>
  <si>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</si>
  <si>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</si>
  <si>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</si>
  <si>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</si>
  <si>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</si>
  <si>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</si>
  <si>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</si>
  <si>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</si>
  <si>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</si>
  <si>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</si>
  <si>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</si>
  <si>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</si>
  <si>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</si>
  <si>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</si>
  <si>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</si>
  <si>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</si>
  <si>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</si>
  <si>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</si>
  <si>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</si>
  <si>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</si>
  <si>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</si>
  <si>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</si>
  <si>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</si>
  <si>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</si>
  <si>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</si>
  <si>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</si>
  <si>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</si>
  <si>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</si>
  <si>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</si>
  <si>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</si>
  <si>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</si>
  <si>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</si>
  <si>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</si>
  <si>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</si>
  <si>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</si>
  <si>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</si>
  <si>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</si>
  <si>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</si>
  <si>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</si>
  <si>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</si>
  <si>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</si>
  <si>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</si>
  <si>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</si>
  <si>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</si>
  <si>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</si>
  <si>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</si>
  <si>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</si>
  <si>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</si>
  <si>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</si>
  <si>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</si>
  <si>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</si>
  <si>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</si>
  <si>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</si>
  <si>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</si>
  <si>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</si>
  <si>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</si>
  <si>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</si>
  <si>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</si>
  <si>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</si>
  <si>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</si>
  <si>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</si>
  <si>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</si>
  <si>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</si>
  <si>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</si>
  <si>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</si>
  <si>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</si>
  <si>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</si>
  <si>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</si>
  <si>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</si>
  <si>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</si>
  <si>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</si>
  <si>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</si>
  <si>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</si>
  <si>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</si>
  <si>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</si>
  <si>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</si>
  <si>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</si>
  <si>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</si>
  <si>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</si>
  <si>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</si>
  <si>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</si>
  <si>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</si>
  <si>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</si>
  <si>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</si>
  <si>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</si>
  <si>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</si>
  <si>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</si>
  <si>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</si>
  <si>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</si>
  <si>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</si>
  <si>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</si>
  <si>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</si>
  <si>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</si>
  <si>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</si>
  <si>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</si>
  <si>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</si>
  <si>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</si>
  <si>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</si>
  <si>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</si>
  <si>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</si>
  <si>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</si>
  <si>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</si>
  <si>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</si>
  <si>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</si>
  <si>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</si>
  <si>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</si>
  <si>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</si>
  <si>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</si>
  <si>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</si>
  <si>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</si>
  <si>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</si>
  <si>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</si>
  <si>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</si>
  <si>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</si>
  <si>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</si>
  <si>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</si>
  <si>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</si>
  <si>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</si>
  <si>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</si>
  <si>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</si>
  <si>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</si>
  <si>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</si>
  <si>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</si>
  <si>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</si>
  <si>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</si>
  <si>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</si>
  <si>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</si>
  <si>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</si>
  <si>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</si>
  <si>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</si>
  <si>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</si>
  <si>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</si>
  <si>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</si>
  <si>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</si>
  <si>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</si>
  <si>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</si>
  <si>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</si>
  <si>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</si>
  <si>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</si>
  <si>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</si>
  <si>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</si>
  <si>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</si>
  <si>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</si>
  <si>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</si>
  <si>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</si>
  <si>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</si>
  <si>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</si>
  <si>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</si>
  <si>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</si>
  <si>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</si>
  <si>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</si>
  <si>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</si>
  <si>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</si>
  <si>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</si>
  <si>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</si>
  <si>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</si>
  <si>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</si>
  <si>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</si>
  <si>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</si>
  <si>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</si>
  <si>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</si>
  <si>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</si>
  <si>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</si>
  <si>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</si>
  <si>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</si>
  <si>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</si>
  <si>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</si>
  <si>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</si>
  <si>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</si>
  <si>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</si>
  <si>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</si>
  <si>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</si>
  <si>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</si>
  <si>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</si>
  <si>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</si>
  <si>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</si>
  <si>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</si>
  <si>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</si>
  <si>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</si>
  <si>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</si>
  <si>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</si>
  <si>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</si>
  <si>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</si>
  <si>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</si>
  <si>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</si>
  <si>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</si>
  <si>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</si>
  <si>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</si>
  <si>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</si>
  <si>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</si>
  <si>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</si>
  <si>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</si>
  <si>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</si>
  <si>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</si>
  <si>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</si>
  <si>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</si>
  <si>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</si>
  <si>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</si>
  <si>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</si>
  <si>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</si>
  <si>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</si>
  <si>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</si>
  <si>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</si>
  <si>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</si>
  <si>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</si>
  <si>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</si>
  <si>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</si>
  <si>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</si>
  <si>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</si>
  <si>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</si>
  <si>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</si>
  <si>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</si>
  <si>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</si>
  <si>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</si>
  <si>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</si>
  <si>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</si>
  <si>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</si>
  <si>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</si>
  <si>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</si>
  <si>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</si>
  <si>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</si>
  <si>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</si>
  <si>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</si>
  <si>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</si>
  <si>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</si>
  <si>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</si>
  <si>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</si>
  <si>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</si>
  <si>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</si>
  <si>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</si>
  <si>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</si>
  <si>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</si>
  <si>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</si>
  <si>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</si>
  <si>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</si>
  <si>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</si>
  <si>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</si>
  <si>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</si>
  <si>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</si>
  <si>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</si>
  <si>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</si>
  <si>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</si>
  <si>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</si>
  <si>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</si>
  <si>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</si>
  <si>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</si>
  <si>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</si>
  <si>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</si>
  <si>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</si>
  <si>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</si>
  <si>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</si>
  <si>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</si>
  <si>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</si>
  <si>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</si>
  <si>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</si>
  <si>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</si>
  <si>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</si>
  <si>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</si>
  <si>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</si>
  <si>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</si>
  <si>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</si>
  <si>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</si>
  <si>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</si>
  <si>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</si>
  <si>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</si>
  <si>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</si>
  <si>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</si>
  <si>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</si>
  <si>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</si>
  <si>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</si>
  <si>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</si>
  <si>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</si>
  <si>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</si>
  <si>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</si>
  <si>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</si>
  <si>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</si>
  <si>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</si>
  <si>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</si>
  <si>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</si>
  <si>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</si>
  <si>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</si>
  <si>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</si>
  <si>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</si>
  <si>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</si>
  <si>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</si>
  <si>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</si>
  <si>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</si>
  <si>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</si>
  <si>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</si>
  <si>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</si>
  <si>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</si>
  <si>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</si>
  <si>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</si>
  <si>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</si>
  <si>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</si>
  <si>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</si>
  <si>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</si>
  <si>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</si>
  <si>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</si>
  <si>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</si>
  <si>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</si>
  <si>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</si>
  <si>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</si>
  <si>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</si>
  <si>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</si>
  <si>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</si>
  <si>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</si>
  <si>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</si>
  <si>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</si>
  <si>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</si>
  <si>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</si>
  <si>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</si>
  <si>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</si>
  <si>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</si>
  <si>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</si>
  <si>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</si>
  <si>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</si>
  <si>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</si>
  <si>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</si>
  <si>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</si>
  <si>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</si>
  <si>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</si>
  <si>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</si>
  <si>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</si>
  <si>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</si>
  <si>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</si>
  <si>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</si>
  <si>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</si>
  <si>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</si>
  <si>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</si>
  <si>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</si>
  <si>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</si>
  <si>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</si>
  <si>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</si>
  <si>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</si>
  <si>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</si>
  <si>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</si>
  <si>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</si>
  <si>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</si>
  <si>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</si>
  <si>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</si>
  <si>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</si>
  <si>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</si>
  <si>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</si>
  <si>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</si>
  <si>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</si>
  <si>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</si>
  <si>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</si>
  <si>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</si>
  <si>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</si>
  <si>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</si>
  <si>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</si>
  <si>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</si>
  <si>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</si>
  <si>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</si>
  <si>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</si>
  <si>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</si>
  <si>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</si>
  <si>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</si>
  <si>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</si>
  <si>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</si>
  <si>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</si>
  <si>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</si>
  <si>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</si>
  <si>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</si>
  <si>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</si>
  <si>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</si>
  <si>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</si>
  <si>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</si>
  <si>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</si>
  <si>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</si>
  <si>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</si>
  <si>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</si>
  <si>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</si>
  <si>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</si>
  <si>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</si>
  <si>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</si>
  <si>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</si>
  <si>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</si>
  <si>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</si>
  <si>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</si>
  <si>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</si>
  <si>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</si>
  <si>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</si>
  <si>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</si>
  <si>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</si>
  <si>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</si>
  <si>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</si>
  <si>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</si>
  <si>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</si>
  <si>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</si>
  <si>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</si>
  <si>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</si>
  <si>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</si>
  <si>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</si>
  <si>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</si>
  <si>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</si>
  <si>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</si>
  <si>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</si>
  <si>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</si>
  <si>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</si>
  <si>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</si>
  <si>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</si>
  <si>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</si>
  <si>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</si>
  <si>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</si>
  <si>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</si>
  <si>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</si>
  <si>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</si>
  <si>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</si>
  <si>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</si>
  <si>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</si>
  <si>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</si>
  <si>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</si>
  <si>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</si>
  <si>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</si>
  <si>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</si>
  <si>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</si>
  <si>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</si>
  <si>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</si>
  <si>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</si>
  <si>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</si>
  <si>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</si>
  <si>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</si>
  <si>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</si>
  <si>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</si>
  <si>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</si>
  <si>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</si>
  <si>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</si>
  <si>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</si>
  <si>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</si>
  <si>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</si>
  <si>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</si>
  <si>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</si>
  <si>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</si>
  <si>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</si>
  <si>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</si>
  <si>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</si>
  <si>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</si>
  <si>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</si>
  <si>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</si>
  <si>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</si>
  <si>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</si>
  <si>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</si>
  <si>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</si>
  <si>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</si>
  <si>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</si>
  <si>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</si>
  <si>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</si>
  <si>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</si>
  <si>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</si>
  <si>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</si>
  <si>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</si>
  <si>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</si>
  <si>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</si>
  <si>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</si>
  <si>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</si>
  <si>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</si>
  <si>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</si>
  <si>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</si>
  <si>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</si>
  <si>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</si>
  <si>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</si>
  <si>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</si>
  <si>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</si>
  <si>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</si>
  <si>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</si>
  <si>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</si>
  <si>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</si>
  <si>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</si>
  <si>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</si>
  <si>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</si>
  <si>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</si>
  <si>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</si>
  <si>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</si>
  <si>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</si>
  <si>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</si>
  <si>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</si>
  <si>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</si>
  <si>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</si>
  <si>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</si>
  <si>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</si>
  <si>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</si>
  <si>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</si>
  <si>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</si>
  <si>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</si>
  <si>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</si>
  <si>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</si>
  <si>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</si>
  <si>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</si>
  <si>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</si>
  <si>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</si>
  <si>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</si>
  <si>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</si>
  <si>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</si>
  <si>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</si>
  <si>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</si>
  <si>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</si>
  <si>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</si>
  <si>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</si>
  <si>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</si>
  <si>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</si>
  <si>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</si>
  <si>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</si>
  <si>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</si>
  <si>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</si>
  <si>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</si>
  <si>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</si>
  <si>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</si>
  <si>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</si>
  <si>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</si>
  <si>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</si>
  <si>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</si>
  <si>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</si>
  <si>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</si>
  <si>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</si>
  <si>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</si>
  <si>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</si>
  <si>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</si>
  <si>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</si>
  <si>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</si>
  <si>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</si>
  <si>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</si>
  <si>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</si>
  <si>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</si>
  <si>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</si>
  <si>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</si>
  <si>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</si>
  <si>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</si>
  <si>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</si>
  <si>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</si>
  <si>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</si>
  <si>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</si>
  <si>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</si>
  <si>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</si>
  <si>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</si>
  <si>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</si>
  <si>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</si>
  <si>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</si>
  <si>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</si>
  <si>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</si>
  <si>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</si>
  <si>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</si>
  <si>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</si>
  <si>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</si>
  <si>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</si>
  <si>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</si>
  <si>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</si>
  <si>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</si>
  <si>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</si>
  <si>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</si>
  <si>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</si>
  <si>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</si>
  <si>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</si>
  <si>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</si>
  <si>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</si>
  <si>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</si>
  <si>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</si>
  <si>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</si>
  <si>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</si>
  <si>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</si>
  <si>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</si>
  <si>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</si>
  <si>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</si>
  <si>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</si>
  <si>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</si>
  <si>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</si>
  <si>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</si>
  <si>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</si>
  <si>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</si>
  <si>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</si>
  <si>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</si>
  <si>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</si>
  <si>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</si>
  <si>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</si>
  <si>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</si>
  <si>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</si>
  <si>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</si>
  <si>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</si>
  <si>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</si>
  <si>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</si>
  <si>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</si>
  <si>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</si>
  <si>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</si>
  <si>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</si>
  <si>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</si>
  <si>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</si>
  <si>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</si>
  <si>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</si>
  <si>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</si>
  <si>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</si>
  <si>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</si>
  <si>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</si>
  <si>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</si>
  <si>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</si>
  <si>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</si>
  <si>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</si>
  <si>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</si>
  <si>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</si>
  <si>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</si>
  <si>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</si>
  <si>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</si>
  <si>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</si>
  <si>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</si>
  <si>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</si>
  <si>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</si>
  <si>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</si>
  <si>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</si>
  <si>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</si>
  <si>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</si>
  <si>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</si>
  <si>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</si>
  <si>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</si>
  <si>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</si>
  <si>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</si>
  <si>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</si>
  <si>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</si>
  <si>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</si>
  <si>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</si>
  <si>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</si>
  <si>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</si>
  <si>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</si>
  <si>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</si>
  <si>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</si>
  <si>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</si>
  <si>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</si>
  <si>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</si>
  <si>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</si>
  <si>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</si>
  <si>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</si>
  <si>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</si>
  <si>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</si>
  <si>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</si>
  <si>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</si>
  <si>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</si>
  <si>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</si>
  <si>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</si>
  <si>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</si>
  <si>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</si>
  <si>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</si>
  <si>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</si>
  <si>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</si>
  <si>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</si>
  <si>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</si>
  <si>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</si>
  <si>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</si>
  <si>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</si>
  <si>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</si>
  <si>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</si>
  <si>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</si>
  <si>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</si>
  <si>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</si>
  <si>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</si>
  <si>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</si>
  <si>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</si>
  <si>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</si>
  <si>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</si>
  <si>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</si>
  <si>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</si>
  <si>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</si>
  <si>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</si>
  <si>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</si>
  <si>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</si>
  <si>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</si>
  <si>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</si>
  <si>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</si>
  <si>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</si>
  <si>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</si>
  <si>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</si>
  <si>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</si>
  <si>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</si>
  <si>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</si>
  <si>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</si>
  <si>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</si>
  <si>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</si>
  <si>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</si>
  <si>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</si>
  <si>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</si>
  <si>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</si>
  <si>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</si>
  <si>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</si>
  <si>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</si>
  <si>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</si>
  <si>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</si>
  <si>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</si>
  <si>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</si>
  <si>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</si>
  <si>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</si>
  <si>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</si>
  <si>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</si>
  <si>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</si>
  <si>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</si>
  <si>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</si>
  <si>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</si>
  <si>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</si>
  <si>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</si>
  <si>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</si>
  <si>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</si>
  <si>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</si>
  <si>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</si>
  <si>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</si>
  <si>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</si>
  <si>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</si>
  <si>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</si>
  <si>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</si>
  <si>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</si>
  <si>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</si>
  <si>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</si>
  <si>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</si>
  <si>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</si>
  <si>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</si>
  <si>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</si>
  <si>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</si>
  <si>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</si>
  <si>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</si>
  <si>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</si>
  <si>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</si>
  <si>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</si>
  <si>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</si>
  <si>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</si>
  <si>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</si>
  <si>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</si>
  <si>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</si>
  <si>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</si>
  <si>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</si>
  <si>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</si>
  <si>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</si>
  <si>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</si>
  <si>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</si>
  <si>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</si>
  <si>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</si>
  <si>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</si>
  <si>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</si>
  <si>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</si>
  <si>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</si>
  <si>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</si>
  <si>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</si>
  <si>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</si>
  <si>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</si>
  <si>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</si>
  <si>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</si>
  <si>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</si>
  <si>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</si>
  <si>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</si>
  <si>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</si>
  <si>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</si>
  <si>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</si>
  <si>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</si>
  <si>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</si>
  <si>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</si>
  <si>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</si>
  <si>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</si>
  <si>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</si>
  <si>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</si>
  <si>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</si>
  <si>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</si>
  <si>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</si>
  <si>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</si>
  <si>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</si>
  <si>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</si>
  <si>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</si>
  <si>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</si>
  <si>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</si>
  <si>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</si>
  <si>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</si>
  <si>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</si>
  <si>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</si>
  <si>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</si>
  <si>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</si>
  <si>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</si>
  <si>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</si>
  <si>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</si>
  <si>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</si>
  <si>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</si>
  <si>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</si>
  <si>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</si>
  <si>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</si>
  <si>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</si>
  <si>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</si>
  <si>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</si>
  <si>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</si>
  <si>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</si>
  <si>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</si>
  <si>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</si>
  <si>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</si>
  <si>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</si>
  <si>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</si>
  <si>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</si>
  <si>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</si>
  <si>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</si>
  <si>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</si>
  <si>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</si>
  <si>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</si>
  <si>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</si>
  <si>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</si>
  <si>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</si>
  <si>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</si>
  <si>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</si>
  <si>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</si>
  <si>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</si>
  <si>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</si>
  <si>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</si>
  <si>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</si>
  <si>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</si>
  <si>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</si>
  <si>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</si>
  <si>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</si>
  <si>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</si>
  <si>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</si>
  <si>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</si>
  <si>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</si>
  <si>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</si>
  <si>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</si>
  <si>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</si>
  <si>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</si>
  <si>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</si>
  <si>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</si>
  <si>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</si>
  <si>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</si>
  <si>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</si>
  <si>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</si>
  <si>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</si>
  <si>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</si>
  <si>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</si>
  <si>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</si>
  <si>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</si>
  <si>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</si>
  <si>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</si>
  <si>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</si>
  <si>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</si>
  <si>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</si>
  <si>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</si>
  <si>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</si>
  <si>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</si>
  <si>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</si>
  <si>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</si>
  <si>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</si>
  <si>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</si>
  <si>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</si>
  <si>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</si>
  <si>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</si>
  <si>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</si>
  <si>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</si>
  <si>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</si>
  <si>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</si>
  <si>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</si>
  <si>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</si>
  <si>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</si>
  <si>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</si>
  <si>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</si>
  <si>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</si>
  <si>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</si>
  <si>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</si>
  <si>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</si>
  <si>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</si>
  <si>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</si>
  <si>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</si>
  <si>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</si>
  <si>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</si>
  <si>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</si>
  <si>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</si>
  <si>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</si>
  <si>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</si>
  <si>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</si>
  <si>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</si>
  <si>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</si>
  <si>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</si>
  <si>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</si>
  <si>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</si>
  <si>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</si>
  <si>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</si>
  <si>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</si>
  <si>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</si>
  <si>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</si>
  <si>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</si>
  <si>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</si>
  <si>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</si>
  <si>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</si>
  <si>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</si>
  <si>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</si>
  <si>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</si>
  <si>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</si>
  <si>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</si>
  <si>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</si>
  <si>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</si>
  <si>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</si>
  <si>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</si>
  <si>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</si>
  <si>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</si>
  <si>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</si>
  <si>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</si>
  <si>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</si>
  <si>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</si>
  <si>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</si>
  <si>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</si>
  <si>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</si>
  <si>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</si>
  <si>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</si>
  <si>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</si>
  <si>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</si>
  <si>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</si>
  <si>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</si>
  <si>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</si>
  <si>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</si>
  <si>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</si>
  <si>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</si>
  <si>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</si>
  <si>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</si>
  <si>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</si>
  <si>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</si>
  <si>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</si>
  <si>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</si>
  <si>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</si>
  <si>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</si>
  <si>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</si>
  <si>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</si>
  <si>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</si>
  <si>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</si>
  <si>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</si>
  <si>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</si>
  <si>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</si>
  <si>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</si>
  <si>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</si>
  <si>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</si>
  <si>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</si>
  <si>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</si>
  <si>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</si>
  <si>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</si>
  <si>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</si>
  <si>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</si>
  <si>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</si>
  <si>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</si>
  <si>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</si>
  <si>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</si>
  <si>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</si>
  <si>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</si>
  <si>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</si>
  <si>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</si>
  <si>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</si>
  <si>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</si>
  <si>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</si>
  <si>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</si>
  <si>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</si>
  <si>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</si>
  <si>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</si>
  <si>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</si>
  <si>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</si>
  <si>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</si>
  <si>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</si>
  <si>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</si>
  <si>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</si>
  <si>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</si>
  <si>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</si>
  <si>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</si>
  <si>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</si>
  <si>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</si>
  <si>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</si>
  <si>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</si>
  <si>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</si>
  <si>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</si>
  <si>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</si>
  <si>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</si>
  <si>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</si>
  <si>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</si>
  <si>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</si>
  <si>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</si>
  <si>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</si>
  <si>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</si>
  <si>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</si>
  <si>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</si>
  <si>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</si>
  <si>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</si>
  <si>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</si>
  <si>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</si>
  <si>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</si>
  <si>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</si>
  <si>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</si>
  <si>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</si>
  <si>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</si>
  <si>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</si>
  <si>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</si>
  <si>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</si>
  <si>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</si>
  <si>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</si>
  <si>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</si>
  <si>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</si>
  <si>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</si>
  <si>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</si>
  <si>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</si>
  <si>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</si>
  <si>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</si>
  <si>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</si>
  <si>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</si>
  <si>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</si>
  <si>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</si>
  <si>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</si>
  <si>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</si>
  <si>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</si>
  <si>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</si>
  <si>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</si>
  <si>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</si>
  <si>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</si>
  <si>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</si>
  <si>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</si>
  <si>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</si>
  <si>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</si>
  <si>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</si>
  <si>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</si>
  <si>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</si>
  <si>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</si>
  <si>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</si>
  <si>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</si>
  <si>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</si>
  <si>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</si>
  <si>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</si>
  <si>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</si>
  <si>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</si>
  <si>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</si>
  <si>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</si>
  <si>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</si>
  <si>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</si>
  <si>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</si>
  <si>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</si>
  <si>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</si>
  <si>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</si>
  <si>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</si>
  <si>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</si>
  <si>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</si>
  <si>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</si>
  <si>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</si>
  <si>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</si>
  <si>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</si>
  <si>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</si>
  <si>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</si>
  <si>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</si>
  <si>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</si>
  <si>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</si>
  <si>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</si>
  <si>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</si>
  <si>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</si>
  <si>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</si>
  <si>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</si>
  <si>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</si>
  <si>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</si>
  <si>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</si>
  <si>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</si>
  <si>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</si>
  <si>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</si>
  <si>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</si>
  <si>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</si>
  <si>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</si>
  <si>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</si>
  <si>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</si>
  <si>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</si>
  <si>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</si>
  <si>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</si>
  <si>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</si>
  <si>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</si>
  <si>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</si>
  <si>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</si>
  <si>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</si>
  <si>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</si>
  <si>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</si>
  <si>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</si>
  <si>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</si>
  <si>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</si>
  <si>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</si>
  <si>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</si>
  <si>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</si>
  <si>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</si>
  <si>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</si>
  <si>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</si>
  <si>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</si>
  <si>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</si>
  <si>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</si>
  <si>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</si>
  <si>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</si>
  <si>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</si>
  <si>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</si>
  <si>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</si>
  <si>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</si>
  <si>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</si>
  <si>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</si>
  <si>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</si>
  <si>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</si>
  <si>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</si>
  <si>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</si>
  <si>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</si>
  <si>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</si>
  <si>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</si>
  <si>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</si>
  <si>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</si>
  <si>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</si>
  <si>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</si>
  <si>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</si>
  <si>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</si>
  <si>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</si>
  <si>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</si>
  <si>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</si>
  <si>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</si>
  <si>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</si>
  <si>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</si>
  <si>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</si>
  <si>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</si>
  <si>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</si>
  <si>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</si>
  <si>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</si>
  <si>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</si>
  <si>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</si>
  <si>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</si>
  <si>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</si>
  <si>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</si>
  <si>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</si>
  <si>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</si>
  <si>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</si>
  <si>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</si>
  <si>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</si>
  <si>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</si>
  <si>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</si>
  <si>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</si>
  <si>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</si>
  <si>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</si>
  <si>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</si>
  <si>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</si>
  <si>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</si>
  <si>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</si>
  <si>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</si>
  <si>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</si>
  <si>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</si>
  <si>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</si>
  <si>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</si>
  <si>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</si>
  <si>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</si>
  <si>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</si>
  <si>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</si>
  <si>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</si>
  <si>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</si>
  <si>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</si>
  <si>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</si>
  <si>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</si>
  <si>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</si>
  <si>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</si>
  <si>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</si>
  <si>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</si>
  <si>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</si>
  <si>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</si>
  <si>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</si>
  <si>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</si>
  <si>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</si>
  <si>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</si>
  <si>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</si>
  <si>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</si>
  <si>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</si>
  <si>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</si>
  <si>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</si>
  <si>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</si>
  <si>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</si>
  <si>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</si>
  <si>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</si>
  <si>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</si>
  <si>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</si>
  <si>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</si>
  <si>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</si>
  <si>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</si>
  <si>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</si>
  <si>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</si>
  <si>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</si>
  <si>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</si>
  <si>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</si>
  <si>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</si>
  <si>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</si>
  <si>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</si>
  <si>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</si>
  <si>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</si>
  <si>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</si>
  <si>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</si>
  <si>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</si>
  <si>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</si>
  <si>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</si>
  <si>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</si>
  <si>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</si>
  <si>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</si>
  <si>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</si>
  <si>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</si>
  <si>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</si>
  <si>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</si>
  <si>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</si>
  <si>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</si>
  <si>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</si>
  <si>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</si>
  <si>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</si>
  <si>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</si>
  <si>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</si>
  <si>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</si>
  <si>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</si>
  <si>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</si>
  <si>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</si>
  <si>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</si>
  <si>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</si>
  <si>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</si>
  <si>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</si>
  <si>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</si>
  <si>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</si>
  <si>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</si>
  <si>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</si>
  <si>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</si>
  <si>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</si>
  <si>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</si>
  <si>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</si>
  <si>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</si>
  <si>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</si>
  <si>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</si>
  <si>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</si>
  <si>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</si>
  <si>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</si>
  <si>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</si>
  <si>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</si>
  <si>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</si>
  <si>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</si>
  <si>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</si>
  <si>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</si>
  <si>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</si>
  <si>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</si>
  <si>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</si>
  <si>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</si>
  <si>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</si>
  <si>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</si>
  <si>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</si>
  <si>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</si>
  <si>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</si>
  <si>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</si>
  <si>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</si>
  <si>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</si>
  <si>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</si>
  <si>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</si>
  <si>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</si>
  <si>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</si>
  <si>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</si>
  <si>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</si>
  <si>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</si>
  <si>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</si>
  <si>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</si>
  <si>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</si>
  <si>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</si>
  <si>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</si>
  <si>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</si>
  <si>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</si>
  <si>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</si>
  <si>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</si>
  <si>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</si>
  <si>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</si>
  <si>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</si>
  <si>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</si>
  <si>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</si>
  <si>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</si>
  <si>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</si>
  <si>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</si>
  <si>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</si>
  <si>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</si>
  <si>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</si>
  <si>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</si>
  <si>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</si>
  <si>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</si>
  <si>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</si>
  <si>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</si>
  <si>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</si>
  <si>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</si>
  <si>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</si>
  <si>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</si>
  <si>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</si>
  <si>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</si>
  <si>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</si>
  <si>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</si>
  <si>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</si>
  <si>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</si>
  <si>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</si>
  <si>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</si>
  <si>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</si>
  <si>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</si>
  <si>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</si>
  <si>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</si>
  <si>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</si>
  <si>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</si>
  <si>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</si>
  <si>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</si>
  <si>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</si>
  <si>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</si>
  <si>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</si>
  <si>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</si>
  <si>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</si>
  <si>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</si>
  <si>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</si>
  <si>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</si>
  <si>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</si>
  <si>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</si>
  <si>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</si>
  <si>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</si>
  <si>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</si>
  <si>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</si>
  <si>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</si>
  <si>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</si>
  <si>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</si>
  <si>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</si>
  <si>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</si>
  <si>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</si>
  <si>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</si>
  <si>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</si>
  <si>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</si>
  <si>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</si>
  <si>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</si>
  <si>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</si>
  <si>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</si>
  <si>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</si>
  <si>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</si>
  <si>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</si>
  <si>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</si>
  <si>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</si>
  <si>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</si>
  <si>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</si>
  <si>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</si>
  <si>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</si>
  <si>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</si>
  <si>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</si>
  <si>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</si>
  <si>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</si>
  <si>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</si>
  <si>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</si>
  <si>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</si>
  <si>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</si>
  <si>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</si>
  <si>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</si>
  <si>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</si>
  <si>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</si>
  <si>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</si>
  <si>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</si>
  <si>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</si>
  <si>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</si>
  <si>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</si>
  <si>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</si>
  <si>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</si>
  <si>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</si>
  <si>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</si>
  <si>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</si>
  <si>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</si>
  <si>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</si>
  <si>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</si>
  <si>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</si>
  <si>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</si>
  <si>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</si>
  <si>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</si>
  <si>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</si>
  <si>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</si>
  <si>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</si>
  <si>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</si>
  <si>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</si>
  <si>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</si>
  <si>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</si>
  <si>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</si>
  <si>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</si>
  <si>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</si>
  <si>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</si>
  <si>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</si>
  <si>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</si>
  <si>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</si>
  <si>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</si>
  <si>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</si>
  <si>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</si>
  <si>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</si>
  <si>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</si>
  <si>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</si>
  <si>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</si>
  <si>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</si>
  <si>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</si>
  <si>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</si>
  <si>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</si>
  <si>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</si>
  <si>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</si>
  <si>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</si>
  <si>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</si>
  <si>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</si>
  <si>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</si>
  <si>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</si>
  <si>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</si>
  <si>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</si>
  <si>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</si>
  <si>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</si>
  <si>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</si>
  <si>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</si>
  <si>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</si>
  <si>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</si>
  <si>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</si>
  <si>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</si>
  <si>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</si>
  <si>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</si>
  <si>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</si>
  <si>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</si>
  <si>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</si>
  <si>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</si>
  <si>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</si>
  <si>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</si>
  <si>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</si>
  <si>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</si>
  <si>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</si>
  <si>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</si>
  <si>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</si>
  <si>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</si>
  <si>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</si>
  <si>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</si>
  <si>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</si>
  <si>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</si>
  <si>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</si>
  <si>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</si>
  <si>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</si>
  <si>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</si>
  <si>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</si>
  <si>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</si>
  <si>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</si>
  <si>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</si>
  <si>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</si>
  <si>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</si>
  <si>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</si>
  <si>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</si>
  <si>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</si>
  <si>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</si>
  <si>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</si>
  <si>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</si>
  <si>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</si>
  <si>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</si>
  <si>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</si>
  <si>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</si>
  <si>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</si>
  <si>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</si>
  <si>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</si>
  <si>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</si>
  <si>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</si>
  <si>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</si>
  <si>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</si>
  <si>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</si>
  <si>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</si>
  <si>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</si>
  <si>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</si>
  <si>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</si>
  <si>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</si>
  <si>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</si>
  <si>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</si>
  <si>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</si>
  <si>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</si>
  <si>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</si>
  <si>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</si>
  <si>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</si>
  <si>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</si>
  <si>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</si>
  <si>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</si>
  <si>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</si>
  <si>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</si>
  <si>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</si>
  <si>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</si>
  <si>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</si>
  <si>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</si>
  <si>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</si>
  <si>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</si>
  <si>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</si>
  <si>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</si>
  <si>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</si>
  <si>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</si>
  <si>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</si>
  <si>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</si>
  <si>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</si>
  <si>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</si>
  <si>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</si>
  <si>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</si>
  <si>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</si>
  <si>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</si>
  <si>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</si>
  <si>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</si>
  <si>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</si>
  <si>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</si>
  <si>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</si>
  <si>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</si>
  <si>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</si>
  <si>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</si>
  <si>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</si>
  <si>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</si>
  <si>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</si>
  <si>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</si>
  <si>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</si>
  <si>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</si>
  <si>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</si>
  <si>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</si>
  <si>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</si>
  <si>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</si>
  <si>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</si>
  <si>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</si>
  <si>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</si>
  <si>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</si>
  <si>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</si>
  <si>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</si>
  <si>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</si>
  <si>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</si>
  <si>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</si>
  <si>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</si>
  <si>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</si>
  <si>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</si>
  <si>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</si>
  <si>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</si>
  <si>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</si>
  <si>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</si>
  <si>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</si>
  <si>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</si>
  <si>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</si>
  <si>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</si>
  <si>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</si>
  <si>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</si>
  <si>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</si>
  <si>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</si>
  <si>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</si>
  <si>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</si>
  <si>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</si>
  <si>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</si>
  <si>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</si>
  <si>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</si>
  <si>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</si>
  <si>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</si>
  <si>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</si>
  <si>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</si>
  <si>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</si>
  <si>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</si>
  <si>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</si>
  <si>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</si>
  <si>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</si>
  <si>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</si>
  <si>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</si>
  <si>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</si>
  <si>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</si>
  <si>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</si>
  <si>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</si>
  <si>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</si>
  <si>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</si>
  <si>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</si>
  <si>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</si>
  <si>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</si>
  <si>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</si>
  <si>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</si>
  <si>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</si>
  <si>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</si>
  <si>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</si>
  <si>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</si>
  <si>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</si>
  <si>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</si>
  <si>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</si>
  <si>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</si>
  <si>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</si>
  <si>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</si>
  <si>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</si>
  <si>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</si>
  <si>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</si>
  <si>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</si>
  <si>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</si>
  <si>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</si>
  <si>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</si>
  <si>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</si>
  <si>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</si>
  <si>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</si>
  <si>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</si>
  <si>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</si>
  <si>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</si>
  <si>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</si>
  <si>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</si>
  <si>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</si>
  <si>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</si>
  <si>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</si>
  <si>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</si>
  <si>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</si>
  <si>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</si>
  <si>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</si>
  <si>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</si>
  <si>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</si>
  <si>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</si>
  <si>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</si>
  <si>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</si>
  <si>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</si>
  <si>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</si>
  <si>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</si>
  <si>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</si>
  <si>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</si>
  <si>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</si>
  <si>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</si>
  <si>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</si>
  <si>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</si>
  <si>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</si>
  <si>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</si>
  <si>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</si>
  <si>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</si>
  <si>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</si>
  <si>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</si>
  <si>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</si>
  <si>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</si>
  <si>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</si>
  <si>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</si>
  <si>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</si>
  <si>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</si>
  <si>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</si>
  <si>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</si>
  <si>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</si>
  <si>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</si>
  <si>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</si>
  <si>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</si>
  <si>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</si>
  <si>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</si>
  <si>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</si>
  <si>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</si>
  <si>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</si>
  <si>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</si>
  <si>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</si>
  <si>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</si>
  <si>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</si>
  <si>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</si>
  <si>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</si>
  <si>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</si>
  <si>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</si>
  <si>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</si>
  <si>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</si>
  <si>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</si>
  <si>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</si>
  <si>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</si>
  <si>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</si>
  <si>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</si>
  <si>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</si>
  <si>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</si>
  <si>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</si>
  <si>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</si>
  <si>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</si>
  <si>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</si>
  <si>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</si>
  <si>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</si>
  <si>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</si>
  <si>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</si>
  <si>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</si>
  <si>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</si>
  <si>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</si>
  <si>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</si>
  <si>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</si>
  <si>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</si>
  <si>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</si>
  <si>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</si>
  <si>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</si>
  <si>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</si>
  <si>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</si>
  <si>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</si>
  <si>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</si>
  <si>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</si>
  <si>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</si>
  <si>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</si>
  <si>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</si>
  <si>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</si>
  <si>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</si>
  <si>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</si>
  <si>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</si>
  <si>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</si>
  <si>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</si>
  <si>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</si>
  <si>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</si>
  <si>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</si>
  <si>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</si>
  <si>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</si>
  <si>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</si>
  <si>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</si>
  <si>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</si>
  <si>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</si>
  <si>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</si>
  <si>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</si>
  <si>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</si>
  <si>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</si>
  <si>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</si>
  <si>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</si>
  <si>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</si>
  <si>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</si>
  <si>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</si>
  <si>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</si>
  <si>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</si>
  <si>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</si>
  <si>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</si>
  <si>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</si>
  <si>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</si>
  <si>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</si>
  <si>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</si>
  <si>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</si>
  <si>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</si>
  <si>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</si>
  <si>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</si>
  <si>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</si>
  <si>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</si>
  <si>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</si>
  <si>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</si>
  <si>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</si>
  <si>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</si>
  <si>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</si>
  <si>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</si>
  <si>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</si>
  <si>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</si>
  <si>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</si>
  <si>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</si>
  <si>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</si>
  <si>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</si>
  <si>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</si>
  <si>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</si>
  <si>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</si>
  <si>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</si>
  <si>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</si>
  <si>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</si>
  <si>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</si>
  <si>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</si>
  <si>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</si>
  <si>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</si>
  <si>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</si>
  <si>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</si>
  <si>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</si>
  <si>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</si>
  <si>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</si>
  <si>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</si>
  <si>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</si>
  <si>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</si>
  <si>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</si>
  <si>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</si>
  <si>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</si>
  <si>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</si>
  <si>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</si>
  <si>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</si>
  <si>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</si>
  <si>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</si>
  <si>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</si>
  <si>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</si>
  <si>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</si>
  <si>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</si>
  <si>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</si>
  <si>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</si>
  <si>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</si>
  <si>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</si>
  <si>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</si>
  <si>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</si>
  <si>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</si>
  <si>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</si>
  <si>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</si>
  <si>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</si>
  <si>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</si>
  <si>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</si>
  <si>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</si>
  <si>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</si>
  <si>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</si>
  <si>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</si>
  <si>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</si>
  <si>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</si>
  <si>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</si>
  <si>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</si>
  <si>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</si>
  <si>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</si>
  <si>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</si>
  <si>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</si>
  <si>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</si>
  <si>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</si>
  <si>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</si>
  <si>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</si>
  <si>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</si>
  <si>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</si>
  <si>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</si>
  <si>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</si>
  <si>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</si>
  <si>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</si>
  <si>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</si>
  <si>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</si>
  <si>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</si>
  <si>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</si>
  <si>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</si>
  <si>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</si>
  <si>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</si>
  <si>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</si>
  <si>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</si>
  <si>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</si>
  <si>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</si>
  <si>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</si>
  <si>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</si>
  <si>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</si>
  <si>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</si>
  <si>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</si>
  <si>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</si>
  <si>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</si>
  <si>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</si>
  <si>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</si>
  <si>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</si>
  <si>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</si>
  <si>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</si>
  <si>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</si>
  <si>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</si>
  <si>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</si>
  <si>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</si>
  <si>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</si>
  <si>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</si>
  <si>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</si>
  <si>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</si>
  <si>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</si>
  <si>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</si>
  <si>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</si>
  <si>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</si>
  <si>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</si>
  <si>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</si>
  <si>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</si>
  <si>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</si>
  <si>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</si>
  <si>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</si>
  <si>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</si>
  <si>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</si>
  <si>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</si>
  <si>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</si>
  <si>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</si>
  <si>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</si>
  <si>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</si>
  <si>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</si>
  <si>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</si>
  <si>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</si>
  <si>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</si>
  <si>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</si>
  <si>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</si>
  <si>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</si>
  <si>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</si>
  <si>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</si>
  <si>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</si>
  <si>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</si>
  <si>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</si>
  <si>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</si>
  <si>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</si>
  <si>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</si>
  <si>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</si>
  <si>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</si>
  <si>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</si>
  <si>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</si>
  <si>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</si>
  <si>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</si>
  <si>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</si>
  <si>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</si>
  <si>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</si>
  <si>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</si>
  <si>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</si>
  <si>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</si>
  <si>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</si>
  <si>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</si>
  <si>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</si>
  <si>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</si>
  <si>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</si>
  <si>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</si>
  <si>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</si>
  <si>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</si>
  <si>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</si>
  <si>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</si>
  <si>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</si>
  <si>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</si>
  <si>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</si>
  <si>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</si>
  <si>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</si>
  <si>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</si>
  <si>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</si>
  <si>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</si>
  <si>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</si>
  <si>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</si>
  <si>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</si>
  <si>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</si>
  <si>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</si>
  <si>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</si>
  <si>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</si>
  <si>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</si>
  <si>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</si>
  <si>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</si>
  <si>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</si>
  <si>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</si>
  <si>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</si>
  <si>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</si>
  <si>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</si>
  <si>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</si>
  <si>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</si>
  <si>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</si>
  <si>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</si>
  <si>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</si>
  <si>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</si>
  <si>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</si>
  <si>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</si>
  <si>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</si>
  <si>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</si>
  <si>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</si>
  <si>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</si>
  <si>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</si>
  <si>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</si>
  <si>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</si>
  <si>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</si>
  <si>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</si>
  <si>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</si>
  <si>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</si>
  <si>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</si>
  <si>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</si>
  <si>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</si>
  <si>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</si>
  <si>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</si>
  <si>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</si>
  <si>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</si>
  <si>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</si>
  <si>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</si>
  <si>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</si>
  <si>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</si>
  <si>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</si>
  <si>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</si>
  <si>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</si>
  <si>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</si>
  <si>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</si>
  <si>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</si>
  <si>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</si>
  <si>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</si>
  <si>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</si>
  <si>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</si>
  <si>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</si>
  <si>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</si>
  <si>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</si>
  <si>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</si>
  <si>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</si>
  <si>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</si>
  <si>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</si>
  <si>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</si>
  <si>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</si>
  <si>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</si>
  <si>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</si>
  <si>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</si>
  <si>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</si>
  <si>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</si>
  <si>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</si>
  <si>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</si>
  <si>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</si>
  <si>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</si>
  <si>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</si>
  <si>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</si>
  <si>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</si>
  <si>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</si>
  <si>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</si>
  <si>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</si>
  <si>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</si>
  <si>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</si>
  <si>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</si>
  <si>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</si>
  <si>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</si>
  <si>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</si>
  <si>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</si>
  <si>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</si>
  <si>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</si>
  <si>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</si>
  <si>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</si>
  <si>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</si>
  <si>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</si>
  <si>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</si>
  <si>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</si>
  <si>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</si>
  <si>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</si>
  <si>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</si>
  <si>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</si>
  <si>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</si>
  <si>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</si>
  <si>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</si>
  <si>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</si>
  <si>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</si>
  <si>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</si>
  <si>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</si>
  <si>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</si>
  <si>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</si>
  <si>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</si>
  <si>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</si>
  <si>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</si>
  <si>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</si>
  <si>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</si>
  <si>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</si>
  <si>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</si>
  <si>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</si>
  <si>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</si>
  <si>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</si>
  <si>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</si>
  <si>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</si>
  <si>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</si>
  <si>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</si>
  <si>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</si>
  <si>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</si>
  <si>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</si>
  <si>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</si>
  <si>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</si>
  <si>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</si>
  <si>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</si>
  <si>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</si>
  <si>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</si>
  <si>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</si>
  <si>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</si>
  <si>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</si>
  <si>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</si>
  <si>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</si>
  <si>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</si>
  <si>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</si>
  <si>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</si>
  <si>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</si>
  <si>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</si>
  <si>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</si>
  <si>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</si>
  <si>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</si>
  <si>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</si>
  <si>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</si>
  <si>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</si>
  <si>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</si>
  <si>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</si>
  <si>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</si>
  <si>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</si>
  <si>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</si>
  <si>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</si>
  <si>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</si>
  <si>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</si>
  <si>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</si>
  <si>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</si>
  <si>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</si>
  <si>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</si>
  <si>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</si>
  <si>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</si>
  <si>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</si>
  <si>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</si>
  <si>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</si>
  <si>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</si>
  <si>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</si>
  <si>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</si>
  <si>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</si>
  <si>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</si>
  <si>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</si>
  <si>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</si>
  <si>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</si>
  <si>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</si>
  <si>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</si>
  <si>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</si>
  <si>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</si>
  <si>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</si>
  <si>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</si>
  <si>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</si>
  <si>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</si>
  <si>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</si>
  <si>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</si>
  <si>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</si>
  <si>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</si>
  <si>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</si>
  <si>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</si>
  <si>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</si>
  <si>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</si>
  <si>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</si>
  <si>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</si>
  <si>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</si>
  <si>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</si>
  <si>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</si>
  <si>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</si>
  <si>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</si>
  <si>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</si>
  <si>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</si>
  <si>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</si>
  <si>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</si>
  <si>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</si>
  <si>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</si>
  <si>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</si>
  <si>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</si>
  <si>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</si>
  <si>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</si>
  <si>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</si>
  <si>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</si>
  <si>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</si>
  <si>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</si>
  <si>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</si>
  <si>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</si>
  <si>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</si>
  <si>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</si>
  <si>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</si>
  <si>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</si>
  <si>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</si>
  <si>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</si>
  <si>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</si>
  <si>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</si>
  <si>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</si>
  <si>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</si>
  <si>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</si>
  <si>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</si>
  <si>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</si>
  <si>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</si>
  <si>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</si>
  <si>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</si>
  <si>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</si>
  <si>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</si>
  <si>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</si>
  <si>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</si>
  <si>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</si>
  <si>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</si>
  <si>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</si>
  <si>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</si>
  <si>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</si>
  <si>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</si>
  <si>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</si>
  <si>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</si>
  <si>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</si>
  <si>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</si>
  <si>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</si>
  <si>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</si>
  <si>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</si>
  <si>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</si>
  <si>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</si>
  <si>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</si>
  <si>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</si>
  <si>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</si>
  <si>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</si>
  <si>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</si>
  <si>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</si>
  <si>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</si>
  <si>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</si>
  <si>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</si>
  <si>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</si>
  <si>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</si>
  <si>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</si>
  <si>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</si>
  <si>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</si>
  <si>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</si>
  <si>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</si>
  <si>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</si>
  <si>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</si>
  <si>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</si>
  <si>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</si>
  <si>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</si>
  <si>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</si>
  <si>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</si>
  <si>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</si>
  <si>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</si>
  <si>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</si>
  <si>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</si>
  <si>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</si>
  <si>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</si>
  <si>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</si>
  <si>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</si>
  <si>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</si>
  <si>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</si>
  <si>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</si>
  <si>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</si>
  <si>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</si>
  <si>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</si>
  <si>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</si>
  <si>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</si>
  <si>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</si>
  <si>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</si>
  <si>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</si>
  <si>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</si>
  <si>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</si>
  <si>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</si>
  <si>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</si>
  <si>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</si>
  <si>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</si>
  <si>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</si>
  <si>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</si>
  <si>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</si>
  <si>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</si>
  <si>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</si>
  <si>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</si>
  <si>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</si>
  <si>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</si>
  <si>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</si>
  <si>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</si>
  <si>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</si>
  <si>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</si>
  <si>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</si>
  <si>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</si>
  <si>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</si>
  <si>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</si>
  <si>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</si>
  <si>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</si>
  <si>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</si>
  <si>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</si>
  <si>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</si>
  <si>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</si>
  <si>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</si>
  <si>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</si>
  <si>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</si>
  <si>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</si>
  <si>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</si>
  <si>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</si>
  <si>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</si>
  <si>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</si>
  <si>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</si>
  <si>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</si>
  <si>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</si>
  <si>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</si>
  <si>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</si>
  <si>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</si>
  <si>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</si>
  <si>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</si>
  <si>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</si>
  <si>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</si>
  <si>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</si>
  <si>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</si>
  <si>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</si>
  <si>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</si>
  <si>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</si>
  <si>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</si>
  <si>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</si>
  <si>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</si>
  <si>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</si>
  <si>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</si>
  <si>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</si>
  <si>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</si>
  <si>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</si>
  <si>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</si>
  <si>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</si>
  <si>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</si>
  <si>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</si>
  <si>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</si>
  <si>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</si>
  <si>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</si>
  <si>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</si>
  <si>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</si>
  <si>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</si>
  <si>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</si>
  <si>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</si>
  <si>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</si>
  <si>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</si>
  <si>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</si>
  <si>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</si>
  <si>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</si>
  <si>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</si>
  <si>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</si>
  <si>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</si>
  <si>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</si>
  <si>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</si>
  <si>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</si>
  <si>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</si>
  <si>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</si>
  <si>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</si>
  <si>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</si>
  <si>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</si>
  <si>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</si>
  <si>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</si>
  <si>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</si>
  <si>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</si>
  <si>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</si>
  <si>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</si>
  <si>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</si>
  <si>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</si>
  <si>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</si>
  <si>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</si>
  <si>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</si>
  <si>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</si>
  <si>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</si>
  <si>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</si>
  <si>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</si>
  <si>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</si>
  <si>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</si>
  <si>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</si>
  <si>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</si>
  <si>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</si>
  <si>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</si>
  <si>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</si>
  <si>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</si>
  <si>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</si>
  <si>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</si>
  <si>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</si>
  <si>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</si>
  <si>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</si>
  <si>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</si>
  <si>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</si>
  <si>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</si>
  <si>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</si>
  <si>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</si>
  <si>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</si>
  <si>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</si>
  <si>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</si>
  <si>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</si>
  <si>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</si>
  <si>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</si>
  <si>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</si>
  <si>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</si>
  <si>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</si>
  <si>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</si>
  <si>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</si>
  <si>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</si>
  <si>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</si>
  <si>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</si>
  <si>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</si>
  <si>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</si>
  <si>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</si>
  <si>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</si>
  <si>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</si>
  <si>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</si>
  <si>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</si>
  <si>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</si>
  <si>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</si>
  <si>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</si>
  <si>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</si>
  <si>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</si>
  <si>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</si>
  <si>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</si>
  <si>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</si>
  <si>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</si>
  <si>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</si>
  <si>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</si>
  <si>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</si>
  <si>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</si>
  <si>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</si>
  <si>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</si>
  <si>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</si>
  <si>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</si>
  <si>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</si>
  <si>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</si>
  <si>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</si>
  <si>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</si>
  <si>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</si>
  <si>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</si>
  <si>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</si>
  <si>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</si>
  <si>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</si>
  <si>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</si>
  <si>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</si>
  <si>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</si>
  <si>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</si>
  <si>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</si>
  <si>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</si>
  <si>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</si>
  <si>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</si>
  <si>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</si>
  <si>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</si>
  <si>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</si>
  <si>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</si>
  <si>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</si>
  <si>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</si>
  <si>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</si>
  <si>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</si>
  <si>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</si>
  <si>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</si>
  <si>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</si>
  <si>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</si>
  <si>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</si>
  <si>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</si>
  <si>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</si>
  <si>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</si>
  <si>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</si>
  <si>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</si>
  <si>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</si>
  <si>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</si>
  <si>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</si>
  <si>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</si>
  <si>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</si>
  <si>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</si>
  <si>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</si>
  <si>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</si>
  <si>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</si>
  <si>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</si>
  <si>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</si>
  <si>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</si>
  <si>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</si>
  <si>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</si>
  <si>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</si>
  <si>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</si>
  <si>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</si>
  <si>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</si>
  <si>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</si>
  <si>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</si>
  <si>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</si>
  <si>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</si>
  <si>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</si>
  <si>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</si>
  <si>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</si>
  <si>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</si>
  <si>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</si>
  <si>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</si>
  <si>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</si>
  <si>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</si>
  <si>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</si>
  <si>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</si>
  <si>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</si>
  <si>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</si>
  <si>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</si>
  <si>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</si>
  <si>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</si>
  <si>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</si>
  <si>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</si>
  <si>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</si>
  <si>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</si>
  <si>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</si>
  <si>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</si>
  <si>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</si>
  <si>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</si>
  <si>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</si>
  <si>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</si>
  <si>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</si>
  <si>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</si>
  <si>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</si>
  <si>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</si>
  <si>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</si>
  <si>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</si>
  <si>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</si>
  <si>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</si>
  <si>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</si>
  <si>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</si>
  <si>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</si>
  <si>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</si>
  <si>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</si>
  <si>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</si>
  <si>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</si>
  <si>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</si>
  <si>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</si>
  <si>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</si>
  <si>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</si>
  <si>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</si>
  <si>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</si>
  <si>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</si>
  <si>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</si>
  <si>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</si>
  <si>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</si>
  <si>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</si>
  <si>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</si>
  <si>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</si>
  <si>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</si>
  <si>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</si>
  <si>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</si>
  <si>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</si>
  <si>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</si>
  <si>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</si>
  <si>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</si>
  <si>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</si>
  <si>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</si>
  <si>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</si>
  <si>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</si>
  <si>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</si>
  <si>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</si>
  <si>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</si>
  <si>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</si>
  <si>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</si>
  <si>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</si>
  <si>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</si>
  <si>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</si>
  <si>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</si>
  <si>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</si>
  <si>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</si>
  <si>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</si>
  <si>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</si>
  <si>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</si>
  <si>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</si>
  <si>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</si>
  <si>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</si>
  <si>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</si>
  <si>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</si>
  <si>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</si>
  <si>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</si>
  <si>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</si>
  <si>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</si>
  <si>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</si>
  <si>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</si>
  <si>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</si>
  <si>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</si>
  <si>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</si>
  <si>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</si>
  <si>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</si>
  <si>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</si>
  <si>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</si>
  <si>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</si>
  <si>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</si>
  <si>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</si>
  <si>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</si>
  <si>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</si>
  <si>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</si>
  <si>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</si>
  <si>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</si>
  <si>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</si>
  <si>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</si>
  <si>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</si>
  <si>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</si>
  <si>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</si>
  <si>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</si>
  <si>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</si>
  <si>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</si>
  <si>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</si>
  <si>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</si>
  <si>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</si>
  <si>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</si>
  <si>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</si>
  <si>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</si>
  <si>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</si>
  <si>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</si>
  <si>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</si>
  <si>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</si>
  <si>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</si>
  <si>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</si>
  <si>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</si>
  <si>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</si>
  <si>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</si>
  <si>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</si>
  <si>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</si>
  <si>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</si>
  <si>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</si>
  <si>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</si>
  <si>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</si>
  <si>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</si>
  <si>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</si>
  <si>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</si>
  <si>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</si>
  <si>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</si>
  <si>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</si>
  <si>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</si>
  <si>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</si>
  <si>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</si>
  <si>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</si>
  <si>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</si>
  <si>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</si>
  <si>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</si>
  <si>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</si>
  <si>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</si>
  <si>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</si>
  <si>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</si>
  <si>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</si>
  <si>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</si>
  <si>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</si>
  <si>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</si>
  <si>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</si>
  <si>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</si>
  <si>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</si>
  <si>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</si>
  <si>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</si>
  <si>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</si>
  <si>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</si>
  <si>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</si>
  <si>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</si>
  <si>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</si>
  <si>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</si>
  <si>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</si>
  <si>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</si>
  <si>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</si>
  <si>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</si>
  <si>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</si>
  <si>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</si>
  <si>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</si>
  <si>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</si>
  <si>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</si>
  <si>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</si>
  <si>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</si>
  <si>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</si>
  <si>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</si>
  <si>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</si>
  <si>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</si>
  <si>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</si>
  <si>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</si>
  <si>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</si>
  <si>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</si>
  <si>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</si>
  <si>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</si>
  <si>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</si>
  <si>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</si>
  <si>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</si>
  <si>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</si>
  <si>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</si>
  <si>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</si>
  <si>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</si>
  <si>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</si>
  <si>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</si>
  <si>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</si>
  <si>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</si>
  <si>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</si>
  <si>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</si>
  <si>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</si>
  <si>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</si>
  <si>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</si>
  <si>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</si>
  <si>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</si>
  <si>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</si>
  <si>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</si>
  <si>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</si>
  <si>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</si>
  <si>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</si>
  <si>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</si>
  <si>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</si>
  <si>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</si>
  <si>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</si>
  <si>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</si>
  <si>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</si>
  <si>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</si>
  <si>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</si>
  <si>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</si>
  <si>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</si>
  <si>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</si>
  <si>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</si>
  <si>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</si>
  <si>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</si>
  <si>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</si>
  <si>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</si>
  <si>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</si>
  <si>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</si>
  <si>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</si>
  <si>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</si>
  <si>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</si>
  <si>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</si>
  <si>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</si>
  <si>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</si>
  <si>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</si>
  <si>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</si>
  <si>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</si>
  <si>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</si>
  <si>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</si>
  <si>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</si>
  <si>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</si>
  <si>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</si>
  <si>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</si>
  <si>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</si>
  <si>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</si>
  <si>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</si>
  <si>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</si>
  <si>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</si>
  <si>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</si>
  <si>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</si>
  <si>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</si>
  <si>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</si>
  <si>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</si>
  <si>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</si>
  <si>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</si>
  <si>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</si>
  <si>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</si>
  <si>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</si>
  <si>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</si>
  <si>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</si>
  <si>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</si>
  <si>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</si>
  <si>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</si>
  <si>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</si>
  <si>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</si>
  <si>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</si>
  <si>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</si>
  <si>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</si>
  <si>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</si>
  <si>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</si>
  <si>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</si>
  <si>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</si>
  <si>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</si>
  <si>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</si>
  <si>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</si>
  <si>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</si>
  <si>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</si>
  <si>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</si>
  <si>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</si>
  <si>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</si>
  <si>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</si>
  <si>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</si>
  <si>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</si>
  <si>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</si>
  <si>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</si>
  <si>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</si>
  <si>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</si>
  <si>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</si>
  <si>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</si>
  <si>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</si>
  <si>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</si>
  <si>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</si>
  <si>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</si>
  <si>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</si>
  <si>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</si>
  <si>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</si>
  <si>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</si>
  <si>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</si>
  <si>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</si>
  <si>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</si>
  <si>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</si>
  <si>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</si>
  <si>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</si>
  <si>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</si>
  <si>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</si>
  <si>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</si>
  <si>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</si>
  <si>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</si>
  <si>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</si>
  <si>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</si>
  <si>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</si>
  <si>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</si>
  <si>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</si>
  <si>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</si>
  <si>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</si>
  <si>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</si>
  <si>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</si>
  <si>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</si>
  <si>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</si>
  <si>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</si>
  <si>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</si>
  <si>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</si>
  <si>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</si>
  <si>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</si>
  <si>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</si>
  <si>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</si>
  <si>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</si>
  <si>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</si>
  <si>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</si>
  <si>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</si>
  <si>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</si>
  <si>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</si>
  <si>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</si>
  <si>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</si>
  <si>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</si>
  <si>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</si>
  <si>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</si>
  <si>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</si>
  <si>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</si>
  <si>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</si>
  <si>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</si>
  <si>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</si>
  <si>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</si>
  <si>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</si>
  <si>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</si>
  <si>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</si>
  <si>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</si>
  <si>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</si>
  <si>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</si>
  <si>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</si>
  <si>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</si>
  <si>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</si>
  <si>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</si>
  <si>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</si>
  <si>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</si>
  <si>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</si>
  <si>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</si>
  <si>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</si>
  <si>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</si>
  <si>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</si>
  <si>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</si>
  <si>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</si>
  <si>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</si>
  <si>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</si>
  <si>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</si>
  <si>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</si>
  <si>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</si>
  <si>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</si>
  <si>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</si>
  <si>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</si>
  <si>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</si>
  <si>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</si>
  <si>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</si>
  <si>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</si>
  <si>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</si>
  <si>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</si>
  <si>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</si>
  <si>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</si>
  <si>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</si>
  <si>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</si>
  <si>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</si>
  <si>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</si>
  <si>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</si>
  <si>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</si>
  <si>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</si>
  <si>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</si>
  <si>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</si>
  <si>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</si>
  <si>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</si>
  <si>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</si>
  <si>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</si>
  <si>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</si>
  <si>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</si>
  <si>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</si>
  <si>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</si>
  <si>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</si>
  <si>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</si>
  <si>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</si>
  <si>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</si>
  <si>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</si>
  <si>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</si>
  <si>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</si>
  <si>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</si>
  <si>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</si>
  <si>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</si>
  <si>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</si>
  <si>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</si>
  <si>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</si>
  <si>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</si>
  <si>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</si>
  <si>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</si>
  <si>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</si>
  <si>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</si>
  <si>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</si>
  <si>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</si>
  <si>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</si>
  <si>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</si>
  <si>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</si>
  <si>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</si>
  <si>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</si>
  <si>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</si>
  <si>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</si>
  <si>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</si>
  <si>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</si>
  <si>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</si>
  <si>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</si>
  <si>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</si>
  <si>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</si>
  <si>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</si>
  <si>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</si>
  <si>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</si>
  <si>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</si>
  <si>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</si>
  <si>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</si>
  <si>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</si>
  <si>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</si>
  <si>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</si>
  <si>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</si>
  <si>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</si>
  <si>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</si>
  <si>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</si>
  <si>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</si>
  <si>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</si>
  <si>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</si>
  <si>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</si>
  <si>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</si>
  <si>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</si>
  <si>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</si>
  <si>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</si>
  <si>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</si>
  <si>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</si>
  <si>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</si>
  <si>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</si>
  <si>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</si>
  <si>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</si>
  <si>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</si>
  <si>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</si>
  <si>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</si>
  <si>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</si>
  <si>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</si>
  <si>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</si>
  <si>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</si>
  <si>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</si>
  <si>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</si>
  <si>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</si>
  <si>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</si>
  <si>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</si>
  <si>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</si>
  <si>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</si>
  <si>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</si>
  <si>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</si>
  <si>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</si>
  <si>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</si>
  <si>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</si>
  <si>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</si>
  <si>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</si>
  <si>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</si>
  <si>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</si>
  <si>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</si>
  <si>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</si>
  <si>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</si>
  <si>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</si>
  <si>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</si>
  <si>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</si>
  <si>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</si>
  <si>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</si>
  <si>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</si>
  <si>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</si>
  <si>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</si>
  <si>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</si>
  <si>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</si>
  <si>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</si>
  <si>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</si>
  <si>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</si>
  <si>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</si>
  <si>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</si>
  <si>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</si>
  <si>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</si>
  <si>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</si>
  <si>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</si>
  <si>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</si>
  <si>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</si>
  <si>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</si>
  <si>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</si>
  <si>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</si>
  <si>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</si>
  <si>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</si>
  <si>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</si>
  <si>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</si>
  <si>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</si>
  <si>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</si>
  <si>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</si>
  <si>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</si>
  <si>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</si>
  <si>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</si>
  <si>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</si>
  <si>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</si>
  <si>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</si>
  <si>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</si>
  <si>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</si>
  <si>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</si>
  <si>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</si>
  <si>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</si>
  <si>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</si>
  <si>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</si>
  <si>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</si>
  <si>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</si>
  <si>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</si>
  <si>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</si>
  <si>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</si>
  <si>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</si>
  <si>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</si>
  <si>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</si>
  <si>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</si>
  <si>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</si>
  <si>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</si>
  <si>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</si>
  <si>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</si>
  <si>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</si>
  <si>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</si>
  <si>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</si>
  <si>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</si>
  <si>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</si>
  <si>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</si>
  <si>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</si>
  <si>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</si>
  <si>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</si>
  <si>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</si>
  <si>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</si>
  <si>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</si>
  <si>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</si>
  <si>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</si>
  <si>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</si>
  <si>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</si>
  <si>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</si>
  <si>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</si>
  <si>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</si>
  <si>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</si>
  <si>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</si>
  <si>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</si>
  <si>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</si>
  <si>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</si>
  <si>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</si>
  <si>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</si>
  <si>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</si>
  <si>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</si>
  <si>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</si>
  <si>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</si>
  <si>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</si>
  <si>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</si>
  <si>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</si>
  <si>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</si>
  <si>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</si>
  <si>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</si>
  <si>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</si>
  <si>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</si>
  <si>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</si>
  <si>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</si>
  <si>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</si>
  <si>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</si>
  <si>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</si>
  <si>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</si>
  <si>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</si>
  <si>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</si>
  <si>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</si>
  <si>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</si>
  <si>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</si>
  <si>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</si>
  <si>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</si>
  <si>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</si>
  <si>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</si>
  <si>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</si>
  <si>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</si>
  <si>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</si>
  <si>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</si>
  <si>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</si>
  <si>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</si>
  <si>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</si>
  <si>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</si>
  <si>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</si>
  <si>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</si>
  <si>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</si>
  <si>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</si>
  <si>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</si>
  <si>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</si>
  <si>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</si>
  <si>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</si>
  <si>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</si>
  <si>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</si>
  <si>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</si>
  <si>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</si>
  <si>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</si>
  <si>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</si>
  <si>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</si>
  <si>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</si>
  <si>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</si>
  <si>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</si>
  <si>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</si>
  <si>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</si>
  <si>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</si>
  <si>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</si>
  <si>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</si>
  <si>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</si>
  <si>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</si>
  <si>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</si>
  <si>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</si>
  <si>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</si>
  <si>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</si>
  <si>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</si>
  <si>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</si>
  <si>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</si>
  <si>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</si>
  <si>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</si>
  <si>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</si>
  <si>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</si>
  <si>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</si>
  <si>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</si>
  <si>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</si>
  <si>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</si>
  <si>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</si>
  <si>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</si>
  <si>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</si>
  <si>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</si>
  <si>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</si>
  <si>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</si>
  <si>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</si>
  <si>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</si>
  <si>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</si>
  <si>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</si>
  <si>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</si>
  <si>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</si>
  <si>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</si>
  <si>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</si>
  <si>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</si>
  <si>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</si>
  <si>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</si>
  <si>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</si>
  <si>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</si>
  <si>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</si>
  <si>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</si>
  <si>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</si>
  <si>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</si>
  <si>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</si>
  <si>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</si>
  <si>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</si>
  <si>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</si>
  <si>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</si>
  <si>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</si>
  <si>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</si>
  <si>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</si>
  <si>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</si>
  <si>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</si>
  <si>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</si>
  <si>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</si>
  <si>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</si>
  <si>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</si>
  <si>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</si>
  <si>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</si>
  <si>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</si>
  <si>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</si>
  <si>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</si>
  <si>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</si>
  <si>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</si>
  <si>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</si>
  <si>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</si>
  <si>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</si>
  <si>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</si>
  <si>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</si>
  <si>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</si>
  <si>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</si>
  <si>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</si>
  <si>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</si>
  <si>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</si>
  <si>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</si>
  <si>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</si>
  <si>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</si>
  <si>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</si>
  <si>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</si>
  <si>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</si>
  <si>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</si>
  <si>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</si>
  <si>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</si>
  <si>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</si>
  <si>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</si>
  <si>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</si>
  <si>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</si>
  <si>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</si>
  <si>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</si>
  <si>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</si>
  <si>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</si>
  <si>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</si>
  <si>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</si>
  <si>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</si>
  <si>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</si>
  <si>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</si>
  <si>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</si>
  <si>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</si>
  <si>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</si>
  <si>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</si>
  <si>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</si>
  <si>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</si>
  <si>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</si>
  <si>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</si>
  <si>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</si>
  <si>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</si>
  <si>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</si>
  <si>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</si>
  <si>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</si>
  <si>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</si>
  <si>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</si>
  <si>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</si>
  <si>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</si>
  <si>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</si>
  <si>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</si>
  <si>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</si>
  <si>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</si>
  <si>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</si>
  <si>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</si>
  <si>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</si>
  <si>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</si>
  <si>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</si>
  <si>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</si>
  <si>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</si>
  <si>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</si>
  <si>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</si>
  <si>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</si>
  <si>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</si>
  <si>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</si>
  <si>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</si>
  <si>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</si>
  <si>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</si>
  <si>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</si>
  <si>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</si>
  <si>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</si>
  <si>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</si>
  <si>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</si>
  <si>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</si>
  <si>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</si>
  <si>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</si>
  <si>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</si>
  <si>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</si>
  <si>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</si>
  <si>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</si>
  <si>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</si>
  <si>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</si>
  <si>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</si>
  <si>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</si>
  <si>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</si>
  <si>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</si>
  <si>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</si>
  <si>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</si>
  <si>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</si>
  <si>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</si>
  <si>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</si>
  <si>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</si>
  <si>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</si>
  <si>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</si>
  <si>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</si>
  <si>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</si>
  <si>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</si>
  <si>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</si>
  <si>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</si>
  <si>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</si>
  <si>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</si>
  <si>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</si>
  <si>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</si>
  <si>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</si>
  <si>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</si>
  <si>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</si>
  <si>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</si>
  <si>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</si>
  <si>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</si>
  <si>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</si>
  <si>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</si>
  <si>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</si>
  <si>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</si>
  <si>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</si>
  <si>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</si>
  <si>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</si>
  <si>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</si>
  <si>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</si>
  <si>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</si>
  <si>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</si>
  <si>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</si>
  <si>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</si>
  <si>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</si>
  <si>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</si>
  <si>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</si>
  <si>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</si>
  <si>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</si>
  <si>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</si>
  <si>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</si>
  <si>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</si>
  <si>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</si>
  <si>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</si>
  <si>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</si>
  <si>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</si>
  <si>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</si>
  <si>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</si>
  <si>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</si>
  <si>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</si>
  <si>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</si>
  <si>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</si>
  <si>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</si>
  <si>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</si>
  <si>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</si>
  <si>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</si>
  <si>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</si>
  <si>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</si>
  <si>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</si>
  <si>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</si>
  <si>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</si>
  <si>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</si>
  <si>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</si>
  <si>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</si>
  <si>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</si>
  <si>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</si>
  <si>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</si>
  <si>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</si>
  <si>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</si>
  <si>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</si>
  <si>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</si>
  <si>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</si>
  <si>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</si>
  <si>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</si>
  <si>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</si>
  <si>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</si>
  <si>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</si>
  <si>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</si>
  <si>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</si>
  <si>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</si>
  <si>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</si>
  <si>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</si>
  <si>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</si>
  <si>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</si>
  <si>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</si>
  <si>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</si>
  <si>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</si>
  <si>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</si>
  <si>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</si>
  <si>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</si>
  <si>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</si>
  <si>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</si>
  <si>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</si>
  <si>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</si>
  <si>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</si>
  <si>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</si>
  <si>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</si>
  <si>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</si>
  <si>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</si>
  <si>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</si>
  <si>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</si>
  <si>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</si>
  <si>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</si>
  <si>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</si>
  <si>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</si>
  <si>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</si>
  <si>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</si>
  <si>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</si>
  <si>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</si>
  <si>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</si>
  <si>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</si>
  <si>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</si>
  <si>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</si>
  <si>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</si>
  <si>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</si>
  <si>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</si>
  <si>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</si>
  <si>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</si>
  <si>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</si>
  <si>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</si>
  <si>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</si>
  <si>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</si>
  <si>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</si>
  <si>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</si>
  <si>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</si>
  <si>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</si>
  <si>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</si>
  <si>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</si>
  <si>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</si>
  <si>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</si>
  <si>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</si>
  <si>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</si>
  <si>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</si>
  <si>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</si>
  <si>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</si>
  <si>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</si>
  <si>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</si>
  <si>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</si>
  <si>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</si>
  <si>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</si>
  <si>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</si>
  <si>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</si>
  <si>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</si>
  <si>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</si>
  <si>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</si>
  <si>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</si>
  <si>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</si>
  <si>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</si>
  <si>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</si>
  <si>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</si>
  <si>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</si>
  <si>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</si>
  <si>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</si>
  <si>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</si>
  <si>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</si>
  <si>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</si>
  <si>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</si>
  <si>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</si>
  <si>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</si>
  <si>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</si>
  <si>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</si>
  <si>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</si>
  <si>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</si>
  <si>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</si>
  <si>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</si>
  <si>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</si>
  <si>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</si>
  <si>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</si>
  <si>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</si>
  <si>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</si>
  <si>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</si>
  <si>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</si>
  <si>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</si>
  <si>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</si>
  <si>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</si>
  <si>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</si>
  <si>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</si>
  <si>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</si>
  <si>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</si>
  <si>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</si>
  <si>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</si>
  <si>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</si>
  <si>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</si>
  <si>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</si>
  <si>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</si>
  <si>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</si>
  <si>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</si>
  <si>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</si>
  <si>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</si>
  <si>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</si>
  <si>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</si>
  <si>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</si>
  <si>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</si>
  <si>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</si>
  <si>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</si>
  <si>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</si>
  <si>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</si>
  <si>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</si>
  <si>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</si>
  <si>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</si>
  <si>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</si>
  <si>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</si>
  <si>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</si>
  <si>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</si>
  <si>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</si>
  <si>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</si>
  <si>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</si>
  <si>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</si>
  <si>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</si>
  <si>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</si>
  <si>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</si>
  <si>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</si>
  <si>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</si>
  <si>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</si>
  <si>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</si>
  <si>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</si>
  <si>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</si>
  <si>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</si>
  <si>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</si>
  <si>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</si>
  <si>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</si>
  <si>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</si>
  <si>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</si>
  <si>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</si>
  <si>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</si>
  <si>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</si>
  <si>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</si>
  <si>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</si>
  <si>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</si>
  <si>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</si>
  <si>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</si>
  <si>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</si>
  <si>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</si>
  <si>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</si>
  <si>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</si>
  <si>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</si>
  <si>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</si>
  <si>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</si>
  <si>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</si>
  <si>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</si>
  <si>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</si>
  <si>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</si>
  <si>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</si>
  <si>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</si>
  <si>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</si>
  <si>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</si>
  <si>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</si>
  <si>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</si>
  <si>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</si>
  <si>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</si>
  <si>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</si>
  <si>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</si>
  <si>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</si>
  <si>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</si>
  <si>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</si>
  <si>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</si>
  <si>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</si>
  <si>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</si>
  <si>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</si>
  <si>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</si>
  <si>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</si>
  <si>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</si>
  <si>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</si>
  <si>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</si>
  <si>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</si>
  <si>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</si>
  <si>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</si>
  <si>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</si>
  <si>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</si>
  <si>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</si>
  <si>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</si>
  <si>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</si>
  <si>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</si>
  <si>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</si>
  <si>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</si>
  <si>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</si>
  <si>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</si>
  <si>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</si>
  <si>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</si>
  <si>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</si>
  <si>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</si>
  <si>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</si>
  <si>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</si>
  <si>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</si>
  <si>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</si>
  <si>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</si>
  <si>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</si>
  <si>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</si>
  <si>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</si>
  <si>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</si>
  <si>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</si>
  <si>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</si>
  <si>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</si>
  <si>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</si>
  <si>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</si>
  <si>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</si>
  <si>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</si>
  <si>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</si>
  <si>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</si>
  <si>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</si>
  <si>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</si>
  <si>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</si>
  <si>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</si>
  <si>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</si>
  <si>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</si>
  <si>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</si>
  <si>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</si>
  <si>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</si>
  <si>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</si>
  <si>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</si>
  <si>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</si>
  <si>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</si>
  <si>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</si>
  <si>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</si>
  <si>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</si>
  <si>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</si>
  <si>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</si>
  <si>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</si>
  <si>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</si>
  <si>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</si>
  <si>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</si>
  <si>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</si>
  <si>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</si>
  <si>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</si>
  <si>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</si>
  <si>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</si>
  <si>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</si>
  <si>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</si>
  <si>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</si>
  <si>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</si>
  <si>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</si>
  <si>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</si>
  <si>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</si>
  <si>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</si>
  <si>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</si>
  <si>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</si>
  <si>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</si>
  <si>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</si>
  <si>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</si>
  <si>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</si>
  <si>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</si>
  <si>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</si>
  <si>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</si>
  <si>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</si>
  <si>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</si>
  <si>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</si>
  <si>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</si>
  <si>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</si>
  <si>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</si>
  <si>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</si>
  <si>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</si>
  <si>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</si>
  <si>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</si>
  <si>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</si>
  <si>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ETA 10 min</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</si>
  <si>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</si>
  <si>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</si>
  <si>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</si>
  <si>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</si>
  <si>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</si>
  <si>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</si>
  <si>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</si>
  <si>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</si>
  <si>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</si>
  <si>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</si>
  <si>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</si>
  <si>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</si>
  <si>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</si>
  <si>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at site TS</t>
  </si>
  <si>
    <t>PCM-20251019-00002160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</si>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</sst>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286.8797287037014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6.3844162036984926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0.13943935184943257</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45949.828154629628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45949.828154629628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45949.828154629628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45949.828154629628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45949.828154629628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45949.828154629628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45949.828154629628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45949.828154629628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45949.828154629628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45949.828154629628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45949.828154629628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45949.828154629628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45949.828154629628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45949.828154629628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45949.828154629628</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45949.828154629628</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45949.828154629628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45949.828154629628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45949.828154629628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45949.828154629628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45949.828154629628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45949.828154629628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45949.828154629628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45949.828154629628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45949.828154629628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45949.828154629628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45949.828154629628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45949.828154629628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45949.828154629628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45949.828154629628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45949.828154629628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45949.828154629628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45949.828154629628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45949.828154629628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45949.828154629628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45949.828154629628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45949.828154629628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45949.828154629628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45949.828154629628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45949.828154629628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45949.828154629628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45949.828154629628</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45949.828154629628</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45949.828154629628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45949.828154629628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45949.828154629628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45949.828154629628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45949.828154629628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45949.828154629628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45949.828154629628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45949.828154629628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45949.828154629628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45949.828154629628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45949.828154629628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45949.828154629628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45949.828154629628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45949.828154629628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45949.828154629628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45949.828154629628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45949.828154629628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45949.828154629628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45949.828154629628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45949.828154629628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45949.828154629628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45949.828154629628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45949.828154629628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45949.828154629628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45949.828154629628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45949.828154629628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45949.828154629628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45949.828154629628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45949.828154629628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45949.828154629628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45949.828154629628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45949.828154629628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45949.828154629628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45949.828154629628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45949.828154629628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45949.828154629628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45949.828154629628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45949.828154629628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45949.828154629628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45949.828154629628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45949.828154629628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45949.828154629628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45949.828154629628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45949.828154629628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45949.828154629628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45949.828154629628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45949.828154629628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45949.828154629628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45949.828154629628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45949.828154629628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45949.828154629628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45949.828154629628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45949.828154629628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45949.828154629628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45949.828154629628</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45949.828154629628</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789E69D-08DB-4F9B-97B7-5FBB5816326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143.10107129629614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124.82831666666607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5.3323791666625766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45949.828154629628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45949.828154629628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45949.828154629628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45949.828154629628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45949.828154629628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45949.828154629628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45949.828154629628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45949.828154629628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45949.828154629628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45949.828154629628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45949.828154629628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45949.828154629628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45949.828154629628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45949.828154629628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45949.828154629628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45949.828154629628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45949.828154629628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45949.828154629628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45949.828154629628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45949.828154629628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45949.828154629628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45949.828154629628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45949.828154629628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45949.828154629628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45949.828154629628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45949.828154629628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45949.828154629628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45949.828154629628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45949.828154629628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45949.828154629628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45949.828154629628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45949.828154629628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45949.828154629628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45949.828154629628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45949.828154629628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45949.828154629628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45949.828154629628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45949.828154629628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45949.828154629628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45949.828154629628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45949.828154629628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45949.828154629628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45949.828154629628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45949.828154629628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45949.828154629628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45949.828154629628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45949.828154629628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45949.828154629628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45949.828154629628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45949.828154629628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45949.828154629628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45949.828154629628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45949.828154629628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45949.828154629628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45949.828154629628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45949.828154629628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45949.828154629628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45949.828154629628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45949.828154629628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45949.828154629628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45949.828154629628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45949.828154629628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45949.828154629628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45949.828154629628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45949.828154629628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45949.828154629628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45949.828154629628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45949.828154629628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45949.828154629628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45949.828154629628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45949.828154629628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45949.828154629628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45949.828154629628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45949.828154629628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45949.828154629628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45949.828154629628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45949.828154629628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45949.828154629628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45949.828154629628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45949.828154629628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45949.828154629628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45949.828154629628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45949.828154629628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45949.828154629628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45949.828154629628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v>1</v>
      </c>
      <c r="D2" s="18" t="s">
        <v>20668</v>
      </c>
      <c r="E2" s="18" t="s">
        <v>38964</v>
      </c>
      <c r="F2" s="22">
        <v>45949.770358796297</v>
      </c>
      <c r="G2" s="21">
        <f t="shared" ref="G2:G43" ca="1" si="0">IFERROR(NOW()-F2,"-")</f>
        <v>5.7795833330601454E-2</v>
      </c>
      <c r="H2" s="166"/>
      <c r="I2" s="19" t="str">
        <f>IFERROR(VLOOKUP(D2,DB!A:F,6,0),"")</f>
        <v>SCECO</v>
      </c>
      <c r="J2" s="18" t="str">
        <f>IFERROR(VLOOKUP(D2,DB!A:G,7,0),"")</f>
        <v>Dead</v>
      </c>
      <c r="K2" s="47" t="s">
        <v>39056</v>
      </c>
      <c r="L2" s="23" t="str">
        <f>IFERROR(VLOOKUP(D2,DB!A:I,9,0),"")</f>
        <v>Latis</v>
      </c>
    </row>
    <row r="3" spans="1:13" ht="15" customHeight="1">
      <c r="A3" s="19"/>
      <c r="B3" s="64" t="str">
        <f>IFERROR(VLOOKUP(D3,DB!A:K,11,0),"")</f>
        <v/>
      </c>
      <c r="C3" s="18"/>
      <c r="D3" s="18"/>
      <c r="E3" s="18"/>
      <c r="F3" s="20"/>
      <c r="G3" s="21">
        <f t="shared" ca="1" si="0"/>
        <v>45949.828154629628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45949.828154629628</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45949.828154629628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45949.828154629628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45949.828154629628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45949.828154629628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45949.828154629628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45949.828154629628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45949.828154629628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45949.828154629628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45949.828154629628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45949.828154629628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45949.828154629628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45949.828154629628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45949.828154629628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45949.828154629628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45949.828154629628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45949.828154629628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45949.828154629628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45949.828154629628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45949.828154629628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45949.828154629628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45949.828154629628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45949.828154629628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45949.828154629628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45949.828154629628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45949.828154629628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45949.828154629628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45949.828154629628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45949.828154629628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45949.828154629628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45949.828154629628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45949.828154629628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45949.828154629628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45949.828154629628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45949.828154629628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45949.828154629628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45949.828154629628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45949.828154629628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45949.828154629628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45949.828154629628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45949.828154629628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45949.828154629628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45949.828154629628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45949.828154629628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45949.828154629628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45949.828154629628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45949.828154629628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45949.828154629628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45949.828154629628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45949.828154629628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45949.828154629628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45949.828154629628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45949.828154629628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45949.828154629628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45949.828154629628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45949.828154629628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45949.828154629628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45949.828154629628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45949.828154629628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45949.828154629628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45949.828154629628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45949.828154629628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45949.828154629628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45949.828154629628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45949.828154629628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45949.828154629628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45949.828154629628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45949.828154629628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45949.828154629628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45949.828154629628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45949.828154629628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45949.828154629628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45949.828154629628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45949.828154629628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45949.828154629628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45949.828154629628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45949.828154629628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45949.828154629628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45949.828154629628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45949.828154629628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45949.828154629628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45949.828154629628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45949.828154629628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45949.828154629628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45949.828154629628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45949.828154629628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45949.828154629628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45949.828154629628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45949.828154629628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45949.828154629628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45949.828154629628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45949.828154629628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45949.828154629628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45949.828154629628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45949.828154629628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45949.828154629628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45949.828154629628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45949.828154629628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45949.828154629628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45949.828154629628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45949.828154629628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45949.828154629628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45949.828154629628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45949.828154629628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45949.828154629628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45949.828154629628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45949.828154629628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45949.828154629628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45949.828154629628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45949.828154629628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45949.828154629628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45949.828154629628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45949.828154629628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45949.828154629628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45949.828154629628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45949.828154629628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45949.828154629628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45949.828154629628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45949.828154629628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45949.828154629628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45949.828154629628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45949.828154629628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45949.828154629628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45949.828154629628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45949.828154629628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45949.828154629628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45949.828154629628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45949.828154629628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45949.828154629628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45949.828154629628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45949.828154629628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45949.828154629628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45949.828154629628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45949.828154629628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45949.828154629628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45949.828154629628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45949.828154629628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45949.828154629628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45949.828154629628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45949.828154629628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45949.828154629628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45949.828154629628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45949.828154629628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45949.828154629628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45949.828154629628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45949.828154629628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45949.828154629628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45949.828154629628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45949.828154629628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45949.828154629628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45949.828154629628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45949.828154629628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45949.828154629628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45949.828154629628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45949.828154629628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45949.828154629628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45949.828154629628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45949.828154629628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45949.828154629628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45949.828154629628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45949.828154629628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45949.828154629628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45949.828154629628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45949.828154629628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45949.828154629628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45949.828154629628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45949.828154629628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45949.828154629628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45949.828154629628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45949.828154629628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45949.828154629628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45949.828154629628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45949.828154629628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45949.828154629628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45949.828154629628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45949.828154629628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45949.828154629628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45949.828154629628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45949.828154629628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45949.828154629628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45949.828154629628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45949.828154629628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45949.828154629628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45949.828154629628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45949.828154629628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45949.828154629628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45949.828154629628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45949.828154629628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45949.828154629628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45949.828154629628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45949.828154629628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45949.828154629628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45949.828154629628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45949.828154629628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45949.828154629628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45949.828154629628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45949.828154629628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45949.828154629628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45949.828154629628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45949.828154629628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45949.828154629628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45949.828154629628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45949.828154629628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45949.828154629628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45949.828154629628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45949.828154629628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45949.828154629628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45949.828154629628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45949.828154629628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45949.828154629628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45949.828154629628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45949.828154629628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45949.828154629628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45949.828154629628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45949.828154629628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45949.828154629628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45949.828154629628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45949.828154629628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45949.828154629628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45949.828154629628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45949.828154629628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45949.828154629628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45949.828154629628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45949.828154629628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45949.828154629628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45949.828154629628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45949.828154629628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45949.828154629628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45949.828154629628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45949.828154629628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45949.828154629628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45949.828154629628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45949.828154629628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45949.828154629628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45949.828154629628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45949.828154629628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45949.828154629628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45949.828154629628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45949.828154629628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45949.828154629628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45949.828154629628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45949.828154629628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45949.828154629628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45949.828154629628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45949.828154629628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45949.828154629628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45949.828154629628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45949.828154629628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45949.828154629628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45949.828154629628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45949.828154629628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45949.828154629628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45949.828154629628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45949.828154629628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45949.828154629628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45949.828154629628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45949.828154629628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45949.828154629628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45949.828154629628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45949.828154629628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45949.828154629628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45949.828154629628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45949.828154629628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45949.828154629628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45949.828154629628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45949.828154629628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45949.828154629628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45949.828154629628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45949.828154629628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45949.828154629628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45949.828154629628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45949.828154629628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45949.828154629628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45949.828154629628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45949.828154629628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45949.828154629628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45949.828154629628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45949.828154629628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45949.828154629628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45949.828154629628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45949.828154629628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45949.828154629628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45949.828154629628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45949.828154629628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45949.828154629628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45949.828154629628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45949.828154629628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45949.828154629628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45949.828154629628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45949.828154629628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45949.828154629628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45949.828154629628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45949.828154629628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45949.828154629628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45949.828154629628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45949.828154629628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45949.828154629628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45949.828154629628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45949.828154629628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45949.828154629628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45949.828154629628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45949.828154629628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45949.828154629628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45949.828154629628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45949.828154629628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45949.828154629628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45949.828154629628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45949.828154629628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45949.828154629628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45949.828154629628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45949.828154629628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45949.828154629628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45949.828154629628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45949.828154629628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45949.828154629628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45949.828154629628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45949.828154629628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45949.828154629628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45949.828154629628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45949.828154629628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45949.828154629628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45949.828154629628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45949.828154629628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45949.828154629628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45949.828154629628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45949.828154629628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45949.828154629628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45949.828154629628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45949.828154629628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45949.828154629628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45949.828154629628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45949.828154629628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45949.828154629628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45949.828154629628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45949.828154629628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45949.828154629628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45949.828154629628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45949.828154629628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45949.828154629628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45949.828154629628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45949.828154629628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45949.828154629628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45949.828154629628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45949.828154629628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45949.828154629628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45949.828154629628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45949.828154629628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45949.828154629628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45949.828154629628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45949.828154629628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45949.828154629628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45949.828154629628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45949.828154629628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45949.828154629628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45949.828154629628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45949.828154629628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45949.828154629628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45949.828154629628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45949.828154629628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45949.828154629628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45949.828154629628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45949.828154629628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45949.828154629628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45949.828154629628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45949.828154629628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45949.828154629628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45949.828154629628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45949.828154629628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45949.828154629628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45949.828154629628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45949.828154629628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45949.828154629628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45949.828154629628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45949.828154629628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45949.828154629628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45949.828154629628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45949.828154629628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45949.828154629628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45949.828154629628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45949.828154629628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45949.828154629628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45949.828154629628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45949.828154629628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45949.828154629628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45949.828154629628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45949.828154629628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45949.828154629628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45949.828154629628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45949.828154629628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45949.828154629628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45949.828154629628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45949.828154629628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45949.828154629628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45949.828154629628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45949.828154629628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45949.828154629628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45949.828154629628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45949.828154629628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45949.828154629628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45949.828154629628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45949.828154629628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45949.828154629628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45949.828154629628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45949.828154629628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45949.828154629628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45949.828154629628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45949.828154629628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45949.828154629628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45949.828154629628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45949.828154629628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45949.828154629628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45949.828154629628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45949.828154629628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45949.828154629628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45949.828154629628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45949.828154629628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45949.828154629628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45949.828154629628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45949.828154629628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45949.828154629628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45949.828154629628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45949.828154629628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45949.828154629628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45949.828154629628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45949.828154629628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45949.828154629628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45949.828154629628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45949.828154629628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45949.828154629628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45949.828154629628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45949.828154629628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45949.828154629628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45949.828154629628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45949.828154629628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45949.828154629628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45949.828154629628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45949.828154629628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45949.828154629628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45949.828154629628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45949.828154629628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45949.828154629628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45949.828154629628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45949.828154629628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45949.828154629628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45949.828154629628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45949.828154629628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45949.828154629628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45949.828154629628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45949.828154629628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45949.828154629628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45949.828154629628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45949.828154629628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45949.828154629628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45949.828154629628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45949.828154629628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45949.828154629628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45949.828154629628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45949.828154629628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45949.828154629628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45949.828154629628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45949.828154629628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45949.828154629628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45949.828154629628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45949.828154629628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45949.828154629628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45949.828154629628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45949.828154629628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45949.828154629628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45949.828154629628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45949.828154629628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45949.828154629628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45949.828154629628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45949.828154629628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45949.828154629628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45949.828154629628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45949.828154629628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45949.828154629628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45949.828154629628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45949.828154629628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45949.828154629628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45949.828154629628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45949.828154629628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45949.828154629628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45949.828154629628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45949.828154629628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45949.828154629628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45949.828154629628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45949.828154629628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45949.828154629628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45949.828154629628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45949.828154629628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45949.828154629628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45949.828154629628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45949.828154629628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45949.828154629628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45949.828154629628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45949.828154629628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45949.828154629628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45949.828154629628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45949.828154629628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45949.828154629628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45949.828154629628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45949.828154629628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45949.828154629628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45949.828154629628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45949.828154629628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45949.828154629628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45949.828154629628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45949.828154629628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45949.828154629628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45949.828154629628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45949.828154629628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45949.828154629628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45949.828154629628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45949.828154629628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45949.828154629628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45949.828154629628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45949.828154629628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45949.828154629628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45949.828154629628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45949.828154629628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45949.828154629628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45949.828154629628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45949.828154629628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45949.828154629628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45949.828154629628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45949.828154629628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45949.828154629628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45949.828154629628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45949.828154629628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45949.828154629628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45949.828154629628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45949.828154629628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45949.828154629628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45949.828154629628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45949.828154629628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45949.828154629628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45949.828154629628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45949.828154629628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45949.828154629628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45949.828154629628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45949.828154629628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45949.828154629628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45949.828154629628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45949.828154629628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45949.828154629628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45949.828154629628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45949.828154629628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45949.828154629628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45949.828154629628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45949.828154629628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45949.828154629628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45949.828154629628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45949.828154629628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45949.828154629628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45949.828154629628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45949.828154629628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45949.828154629628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45949.828154629628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45949.828154629628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45949.828154629628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45949.828154629628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45949.828154629628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45949.828154629628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45949.828154629628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45949.828154629628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45949.828154629628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45949.828154629628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45949.828154629628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45949.828154629628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45949.828154629628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45949.828154629628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45949.828154629628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45949.828154629628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45949.828154629628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45949.828154629628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45949.828154629628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45949.828154629628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45949.828154629628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45949.828154629628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45949.828154629628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45949.828154629628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45949.828154629628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45949.828154629628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45949.828154629628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45949.828154629628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45949.828154629628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45949.828154629628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45949.828154629628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45949.828154629628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45949.828154629628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45949.828154629628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45949.828154629628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45949.828154629628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45949.828154629628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45949.828154629628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45949.828154629628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45949.828154629628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45949.828154629628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45949.828154629628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45949.828154629628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45949.828154629628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45949.828154629628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45949.828154629628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45949.828154629628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45949.828154629628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45949.828154629628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45949.828154629628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45949.828154629628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45949.828154629628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45949.828154629628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45949.828154629628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45949.828154629628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45949.828154629628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45949.828154629628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45949.828154629628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45949.828154629628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45949.828154629628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45949.828154629628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45949.828154629628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45949.828154629628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45949.828154629628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45949.828154629628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45949.828154629628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45949.828154629628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45949.828154629628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45949.828154629628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45949.828154629628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45949.828154629628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45949.828154629628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45949.828154629628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45949.828154629628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45949.828154629628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45949.828154629628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45949.828154629628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45949.828154629628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45949.828154629628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45949.828154629628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45949.828154629628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45949.828154629628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45949.828154629628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45949.828154629628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45949.828154629628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45949.828154629628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45949.828154629628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45949.828154629628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45949.828154629628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45949.828154629628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45949.828154629628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45949.828154629628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45949.828154629628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45949.828154629628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45949.828154629628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45949.828154629628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45949.828154629628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45949.828154629628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45949.828154629628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45949.828154629628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45949.828154629628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45949.828154629628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45949.828154629628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45949.828154629628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45949.828154629628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45949.828154629628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45949.828154629628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45949.828154629628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45949.828154629628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45949.828154629628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45949.828154629628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45949.828154629628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45949.828154629628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45949.828154629628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45949.828154629628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45949.828154629628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45949.828154629628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45949.828154629628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45949.828154629628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45949.828154629628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45949.828154629628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45949.828154629628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45949.828154629628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45949.828154629628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45949.828154629628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45949.828154629628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45949.828154629628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45949.828154629628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45949.828154629628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45949.828154629628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45949.828154629628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45949.828154629628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45949.828154629628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45949.828154629628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45949.828154629628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45949.828154629628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45949.828154629628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45949.828154629628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45949.828154629628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45949.828154629628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45949.828154629628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45949.828154629628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45949.828154629628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45949.828154629628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45949.828154629628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45949.828154629628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45949.828154629628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45949.828154629628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45949.828154629628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45949.828154629628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45949.828154629628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45949.828154629628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45949.828154629628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45949.828154629628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45949.828154629628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45949.828154629628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45949.828154629628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45949.828154629628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45949.828154629628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45949.828154629628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45949.828154629628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45949.828154629628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45949.828154629628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45949.828154629628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45949.828154629628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45949.828154629628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45949.828154629628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45949.828154629628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45949.828154629628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45949.828154629628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45949.828154629628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45949.828154629628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45949.828154629628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45949.828154629628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45949.828154629628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45949.828154629628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45949.828154629628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45949.828154629628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45949.828154629628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45949.828154629628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45949.828154629628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45949.828154629628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45949.828154629628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45949.828154629628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45949.828154629628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45949.828154629628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45949.828154629628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45949.828154629628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45949.828154629628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45949.828154629628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45949.828154629628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45949.828154629628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45949.828154629628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45949.828154629628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45949.828154629628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45949.828154629628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45949.828154629628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45949.828154629628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45949.828154629628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45949.828154629628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45949.828154629628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45949.828154629628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45949.828154629628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45949.828154629628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45949.828154629628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45949.828154629628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45949.828154629628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45949.828154629628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45949.828154629628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45949.828154629628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45949.828154629628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45949.828154629628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45949.828154629628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45949.828154629628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45949.828154629628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45949.828154629628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45949.828154629628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45949.828154629628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45949.828154629628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45949.828154629628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45949.828154629628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45949.828154629628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45949.828154629628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45949.828154629628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45949.828154629628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45949.828154629628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45949.828154629628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45949.828154629628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45949.828154629628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45949.828154629628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45949.828154629628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45949.828154629628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45949.828154629628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45949.828154629628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45949.828154629628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45949.828154629628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45949.828154629628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45949.828154629628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45949.828154629628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45949.828154629628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45949.828154629628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45949.828154629628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45949.828154629628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45949.828154629628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45949.828154629628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45949.828154629628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45949.828154629628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45949.828154629628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45949.828154629628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45949.828154629628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45949.828154629628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45949.828154629628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45949.828154629628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45949.828154629628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45949.828154629628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45949.828154629628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45949.828154629628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45949.828154629628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45949.828154629628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45949.828154629628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45949.828154629628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45949.828154629628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45949.828154629628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45949.828154629628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45949.828154629628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45949.828154629628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45949.828154629628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45949.828154629628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45949.828154629628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45949.828154629628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45949.828154629628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45949.828154629628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45949.828154629628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45949.828154629628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45949.828154629628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45949.828154629628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45949.828154629628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45949.828154629628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45949.828154629628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45949.828154629628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45949.828154629628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45949.828154629628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45949.828154629628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45949.828154629628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45949.828154629628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45949.828154629628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45949.828154629628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45949.828154629628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45949.828154629628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45949.828154629628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45949.828154629628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45949.828154629628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45949.828154629628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45949.828154629628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45949.828154629628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45949.828154629628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45949.828154629628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45949.828154629628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45949.828154629628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45949.828154629628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45949.828154629628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45949.828154629628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45949.828154629628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45949.828154629628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45949.828154629628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45949.828154629628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45949.828154629628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45949.828154629628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45949.828154629628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45949.828154629628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45949.828154629628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45949.828154629628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45949.828154629628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45949.828154629628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45949.828154629628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45949.828154629628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45949.828154629628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45949.828154629628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45949.828154629628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45949.828154629628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45949.828154629628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45949.828154629628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45949.828154629628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45949.828154629628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45949.828154629628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45949.828154629628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45949.828154629628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45949.828154629628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45949.828154629628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45949.828154629628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45949.828154629628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45949.828154629628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45949.828154629628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45949.828154629628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45949.828154629628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45949.828154629628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45949.828154629628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45949.828154629628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45949.828154629628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45949.828154629628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45949.828154629628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45949.828154629628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45949.828154629628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45949.828154629628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45949.828154629628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45949.828154629628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45949.828154629628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45949.828154629628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45949.828154629628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45949.828154629628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45949.828154629628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45949.828154629628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45949.828154629628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45949.828154629628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45949.828154629628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45949.828154629628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45949.828154629628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45949.828154629628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45949.828154629628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45949.828154629628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45949.828154629628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45949.828154629628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45949.828154629628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45949.828154629628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45949.828154629628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45949.828154629628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45949.828154629628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45949.828154629628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45949.828154629628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45949.828154629628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45949.828154629628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45949.828154629628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45949.828154629628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45949.828154629628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45949.828154629628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45949.828154629628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45949.828154629628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45949.828154629628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45949.828154629628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45949.828154629628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45949.828154629628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45949.828154629628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45949.828154629628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45949.828154629628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45949.828154629628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45949.828154629628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45949.828154629628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45949.828154629628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45949.828154629628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45949.828154629628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45949.828154629628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45949.828154629628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45949.828154629628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45949.828154629628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45949.828154629628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45949.828154629628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45949.828154629628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45949.828154629628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45949.828154629628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45949.828154629628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45949.828154629628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45949.828154629628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45949.828154629628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45949.828154629628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45949.828154629628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45949.828154629628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45949.828154629628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45949.828154629628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45949.828154629628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45949.828154629628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45949.828154629628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45949.828154629628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45949.828154629628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45949.828154629628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45949.828154629628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45949.828154629628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45949.828154629628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45949.828154629628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45949.828154629628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45949.828154629628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45949.828154629628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45949.828154629628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45949.828154629628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45949.828154629628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45949.828154629628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45949.828154629628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45949.828154629628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45949.828154629628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45949.828154629628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45949.828154629628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45949.828154629628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45949.828154629628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45949.828154629628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45949.828154629628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45949.828154629628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45949.828154629628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45949.828154629628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45949.828154629628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45949.828154629628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45949.828154629628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45949.828154629628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45949.828154629628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45949.828154629628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45949.828154629628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45949.828154629628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45949.828154629628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45949.828154629628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45949.828154629628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45949.828154629628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45949.828154629628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45949.828154629628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45949.828154629628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45949.828154629628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45949.828154629628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45949.828154629628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45949.828154629628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45949.828154629628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45949.828154629628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45949.828154629628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45949.828154629628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45949.828154629628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45949.828154629628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45949.828154629628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45949.828154629628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45949.828154629628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45949.828154629628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45949.828154629628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45949.828154629628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45949.828154629628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45949.828154629628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45949.828154629628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45949.828154629628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45949.828154629628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45949.828154629628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45949.828154629628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45949.828154629628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45949.828154629628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45949.828154629628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45949.828154629628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45949.828154629628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45949.828154629628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45949.828154629628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45949.828154629628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45949.828154629628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45949.828154629628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45949.828154629628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45949.828154629628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45949.828154629628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45949.828154629628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45949.828154629628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45949.828154629628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45949.828154629628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45949.828154629628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45949.828154629628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45949.828154629628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45949.828154629628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45949.828154629628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45949.828154629628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45949.828154629628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45949.828154629628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45949.828154629628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45949.828154629628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45949.828154629628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45949.828154629628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45949.828154629628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45949.828154629628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45949.828154629628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45949.828154629628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45949.828154629628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45949.828154629628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45949.828154629628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45949.828154629628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45949.828154629628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45949.828154629628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45949.828154629628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45949.828154629628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45949.828154629628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45949.828154629628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45949.828154629628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45949.828154629628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45949.828154629628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45949.828154629628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45949.828154629628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45949.828154629628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45949.828154629628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45949.828154629628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45949.828154629628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45949.828154629628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45949.828154629628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45949.828154629628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45949.828154629628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45949.828154629628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45949.828154629628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45949.828154629628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45949.828154629628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45949.828154629628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45949.828154629628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45949.828154629628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45949.828154629628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45949.828154629628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45949.828154629628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45949.828154629628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45949.828154629628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45949.828154629628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45949.828154629628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45949.828154629628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45949.828154629628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45949.828154629628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45949.828154629628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45949.828154629628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45949.828154629628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45949.828154629628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45949.828154629628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45949.828154629628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45949.828154629628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45949.828154629628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45949.828154629628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45949.828154629628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45949.828154629628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45949.828154629628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45949.828154629628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45949.828154629628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45949.828154629628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45949.828154629628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45949.828154629628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45949.828154629628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45949.828154629628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45949.828154629628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45949.828154629628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45949.828154629628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45949.828154629628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45949.828154629628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45949.828154629628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45949.828154629628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45949.828154629628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45949.828154629628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45949.828154629628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45949.828154629628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45949.828154629628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45949.828154629628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45949.828154629628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45949.828154629628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45949.828154629628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45949.828154629628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45949.828154629628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246.34743703703134</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1</v>
      </c>
      <c r="D3" s="123" t="s">
        <v>34366</v>
      </c>
      <c r="E3" s="100" t="s">
        <v>38964</v>
      </c>
      <c r="F3" s="125">
        <v>45949.817986111113</v>
      </c>
      <c r="G3" s="126">
        <f ca="1">IFERROR(NOW()-F3,"")</f>
        <v>1.0168518514547031E-2</v>
      </c>
      <c r="H3" s="125">
        <v>45949.812268518515</v>
      </c>
      <c r="I3" s="121" t="str">
        <f>IFERROR(VLOOKUP(D3,DB!A:F,6,0),"")</f>
        <v>SCECO</v>
      </c>
      <c r="J3" s="121" t="str">
        <f>IFERROR(VLOOKUP(D3,DB!A:G,7,0),"")</f>
        <v>Good</v>
      </c>
      <c r="K3" s="127" t="s">
        <v>39060</v>
      </c>
      <c r="L3" s="123" t="str">
        <f>IFERROR(VLOOKUP(D3,DB!A:I,9,0),"")</f>
        <v>Latis</v>
      </c>
    </row>
    <row r="4" spans="1:16" ht="15" customHeight="1">
      <c r="A4" s="121"/>
      <c r="B4" s="121" t="str">
        <f>IFERROR(VLOOKUP(D4,DB!A:K,11,0),"")</f>
        <v/>
      </c>
      <c r="C4" s="122"/>
      <c r="D4" s="95"/>
      <c r="E4" s="100"/>
      <c r="F4" s="125"/>
      <c r="G4" s="126">
        <f ca="1">IFERROR(NOW()-F4,"")</f>
        <v>45949.828154629628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45949.828154629628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45949.828154629628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45949.828154629628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45949.828154629628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45949.828154629628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45949.828154629628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45949.828154629628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45949.828154629628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45949.828154629628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45949.828154629628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45949.828154629628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45949.828154629628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45949.828154629628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45949.828154629628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45949.828154629628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45949.828154629628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45949.828154629628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45949.828154629628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45949.828154629628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45949.828154629628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45949.828154629628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45949.828154629628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45949.828154629628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45949.828154629628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45949.828154629628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45949.828154629628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45949.828154629628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45949.828154629628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45949.828154629628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45949.828154629628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45949.828154629628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45949.828154629628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45949.828154629628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45949.828154629628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45949.828154629628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45949.828154629628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45949.828154629628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45949.828154629628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45949.828154629628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45949.828154629628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45949.828154629628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45949.828154629628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45949.828154629628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45949.828154629628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45949.828154629628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45949.828154629628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45949.828154629628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45949.828154629628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45949.828154629628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45949.828154629628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45949.828154629628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45949.828154629628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45949.828154629628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45949.828154629628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45949.828154629628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45949.828154629628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45949.828154629628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45949.828154629628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45949.828154629628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45949.828154629628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45949.828154629628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45949.828154629628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45949.828154629628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45949.828154629628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45949.828154629628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45949.828154629628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45949.828154629628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45949.828154629628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45949.828154629628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45949.828154629628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45949.828154629628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45949.828154629628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45949.828154629628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45949.828154629628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45949.828154629628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45949.828154629628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45949.828154629628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45949.828154629628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45949.828154629628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45949.828154629628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45949.828154629628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45949.828154629628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45949.828154629628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45949.828154629628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45949.828154629628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45949.828154629628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45949.828154629628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45949.828154629628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45949.828154629628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45949.828154629628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45949.828154629628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45949.828154629628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45949.828154629628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45949.828154629628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45949.828154629628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45949.828154629628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45949.828154629628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45949.828154629628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45949.828154629628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45949.828154629628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45949.828154629628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45949.828154629628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45949.828154629628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45949.828154629628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45949.828154629628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45949.828154629628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45949.828154629628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45949.828154629628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45949.828154629628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45949.828154629628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45949.828154629628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45949.828154629628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45949.828154629628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45949.828154629628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45949.828154629628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45949.828154629628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45949.828154629628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45949.828154629628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45949.828154629628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45949.828154629628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45949.828154629628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45949.828154629628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45949.828154629628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45949.828154629628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45949.828154629628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45949.828154629628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45949.828154629628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45949.828154629628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45949.828154629628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45949.828154629628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45949.828154629628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45949.828154629628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45949.828154629628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45949.828154629628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45949.828154629628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45949.828154629628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45949.828154629628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45949.828154629628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45949.828154629628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45949.828154629628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45949.828154629628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45949.828154629628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45949.828154629628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45949.828154629628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45949.828154629628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45949.828154629628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45949.828154629628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45949.828154629628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45949.828154629628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45949.828154629628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45949.828154629628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45949.828154629628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45949.828154629628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45949.828154629628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45949.828154629628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45949.828154629628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45949.828154629628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45949.828154629628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45949.828154629628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45949.828154629628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45949.828154629628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45949.828154629628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45949.828154629628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45949.828154629628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45949.828154629628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45949.828154629628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45949.828154629628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45949.828154629628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45949.828154629628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45949.828154629628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45949.828154629628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45949.828154629628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45949.828154629628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45949.828154629628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45949.828154629628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45949.828154629628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45949.828154629628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45949.828154629628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45949.828154629628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45949.828154629628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45949.828154629628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45949.828154629628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45949.828154629628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45949.828154629628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45949.828154629628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45949.828154629628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45949.828154629628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45949.828154629628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45949.828154629628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45949.828154629628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45949.828154629628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45949.828154629628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45949.828154629628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45949.828154629628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45949.828154629628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45949.828154629628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45949.828154629628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45949.828154629628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45949.828154629628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45949.828154629628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45949.828154629628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45949.828154629628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45949.828154629628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45949.828154629628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45949.828154629628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45949.828154629628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45949.828154629628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45949.828154629628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45949.828154629628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45949.828154629628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45949.828154629628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45949.828154629628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45949.828154629628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45949.828154629628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45949.828154629628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45949.828154629628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45949.828154629628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45949.828154629628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45949.828154629628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45949.828154629628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45949.828154629628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45949.828154629628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45949.828154629628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45949.828154629628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45949.828154629628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45949.828154629628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45949.828154629628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45949.828154629628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45949.828154629628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45949.828154629628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45949.828154629628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45949.828154629628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45949.828154629628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45949.828154629628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45949.828154629628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45949.828154629628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45949.828154629628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45949.828154629628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45949.828154629628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45949.828154629628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45949.828154629628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45949.828154629628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45949.828154629628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45949.828154629628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45949.828154629628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45949.828154629628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45949.828154629628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45949.828154629628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45949.828154629628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45949.828154629628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45949.828154629628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45949.828154629628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45949.828154629628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45949.828154629628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45949.828154629628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45949.828154629628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45949.828154629628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45949.828154629628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45949.828154629628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45949.828154629628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45949.828154629628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45949.828154629628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45949.828154629628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45949.828154629628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45949.828154629628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45949.828154629628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45949.828154629628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45949.828154629628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45949.828154629628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45949.828154629628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45949.828154629628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45949.828154629628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45949.828154629628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45949.828154629628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45949.828154629628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45949.828154629628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45949.828154629628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45949.828154629628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45949.828154629628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45949.828154629628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45949.828154629628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45949.828154629628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45949.828154629628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45949.828154629628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45949.828154629628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45949.828154629628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45949.828154629628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45949.828154629628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45949.828154629628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45949.828154629628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45949.828154629628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45949.828154629628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45949.828154629628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45949.828154629628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45949.828154629628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45949.828154629628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45949.828154629628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45949.828154629628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45949.828154629628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45949.828154629628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45949.828154629628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45949.828154629628</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45949.828154629628</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57.996094444439223</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39047</v>
      </c>
      <c r="F3" s="38">
        <v>45926.188877314817</v>
      </c>
      <c r="G3" s="150">
        <f t="shared" ref="G3" ca="1" si="0">IFERROR(NOW()-F3,"")</f>
        <v>23.639277314810897</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5.0565805555525003</v>
      </c>
      <c r="H4" s="38">
        <v>45944.676192129627</v>
      </c>
      <c r="I4" s="37" t="str">
        <f>IFERROR(VLOOKUP(D4,DB!A:F,6,0),"")</f>
        <v>SCECO</v>
      </c>
      <c r="J4" s="37" t="str">
        <f>IFERROR(VLOOKUP(D4,DB!A:G,7,0),"")</f>
        <v>Dead</v>
      </c>
      <c r="K4" s="37" t="s">
        <v>39066</v>
      </c>
      <c r="L4" s="37" t="str">
        <f>IFERROR(VLOOKUP(D4,DB!A:I,9,0),"")</f>
        <v>Latis</v>
      </c>
    </row>
    <row r="5" spans="1:13" ht="45.75">
      <c r="A5" s="163" t="s">
        <v>39067</v>
      </c>
      <c r="B5" s="163" t="str">
        <f>IFERROR(VLOOKUP(D5,DB!A:K,11,0),"")</f>
        <v>R5</v>
      </c>
      <c r="C5" s="163">
        <v>1</v>
      </c>
      <c r="D5" s="163" t="s">
        <v>34747</v>
      </c>
      <c r="E5" s="163" t="s">
        <v>39047</v>
      </c>
      <c r="F5" s="164">
        <v>45948.661111111112</v>
      </c>
      <c r="G5" s="165">
        <f ca="1">IFERROR(NOW()-F5,"")</f>
        <v>1.1670435185151291</v>
      </c>
      <c r="H5" s="164">
        <v>45948.661111111112</v>
      </c>
      <c r="I5" s="163" t="str">
        <f>IFERROR(VLOOKUP(D5,DB!A:F,6,0),"")</f>
        <v>SCECO</v>
      </c>
      <c r="J5" s="163" t="str">
        <f>IFERROR(VLOOKUP(D5,DB!A:G,7,0),"")</f>
        <v>Dead</v>
      </c>
      <c r="K5" s="163" t="s">
        <v>39068</v>
      </c>
      <c r="L5" s="163" t="str">
        <f>IFERROR(VLOOKUP(D5,DB!A:I,9,0),"")</f>
        <v>Latis</v>
      </c>
    </row>
    <row r="6" spans="1:13" ht="15">
      <c r="A6" s="163" t="s">
        <v>39069</v>
      </c>
      <c r="B6" s="163" t="str">
        <f>IFERROR(VLOOKUP(D6,DB!A:K,11,0),"")</f>
        <v>R5</v>
      </c>
      <c r="C6" s="163">
        <v>3</v>
      </c>
      <c r="D6" s="163" t="s">
        <v>30808</v>
      </c>
      <c r="E6" s="163" t="s">
        <v>38964</v>
      </c>
      <c r="F6" s="164">
        <v>45949.770914351851</v>
      </c>
      <c r="G6" s="165">
        <f ca="1">IFERROR(NOW()-F6,"")</f>
        <v>5.7240277776145376E-2</v>
      </c>
      <c r="H6" s="164">
        <v>45949.756331018521</v>
      </c>
      <c r="I6" s="163" t="str">
        <f>IFERROR(VLOOKUP(D6,DB!A:F,6,0),"")</f>
        <v>SCECO</v>
      </c>
      <c r="J6" s="163" t="str">
        <f>IFERROR(VLOOKUP(D6,DB!A:G,7,0),"")</f>
        <v>Vandalized</v>
      </c>
      <c r="K6" s="163" t="s">
        <v>39070</v>
      </c>
      <c r="L6" s="163" t="str">
        <f>IFERROR(VLOOKUP(D6,DB!A:I,9,0),"")</f>
        <v>Latis</v>
      </c>
    </row>
    <row r="7" spans="1:13" ht="15">
      <c r="A7" s="163" t="s">
        <v>39071</v>
      </c>
      <c r="B7" s="163" t="str">
        <f>IFERROR(VLOOKUP(D7,DB!A:K,11,0),"")</f>
        <v>R5</v>
      </c>
      <c r="C7" s="163">
        <v>1</v>
      </c>
      <c r="D7" s="163" t="s">
        <v>34677</v>
      </c>
      <c r="E7" s="163" t="s">
        <v>38964</v>
      </c>
      <c r="F7" s="164">
        <v>45949.793530092589</v>
      </c>
      <c r="G7" s="165">
        <f ca="1">IFERROR(NOW()-F7,"")</f>
        <v>3.4624537038325798E-2</v>
      </c>
      <c r="H7" s="164">
        <v>45949.743530092594</v>
      </c>
      <c r="I7" s="163" t="str">
        <f>IFERROR(VLOOKUP(D7,DB!A:F,6,0),"")</f>
        <v>SCECO</v>
      </c>
      <c r="J7" s="163" t="str">
        <f>IFERROR(VLOOKUP(D7,DB!A:G,7,0),"")</f>
        <v>Dead</v>
      </c>
      <c r="K7" s="163" t="s">
        <v>39070</v>
      </c>
      <c r="L7" s="163" t="str">
        <f>IFERROR(VLOOKUP(D7,DB!A:I,9,0),"")</f>
        <v>Latis</v>
      </c>
    </row>
    <row r="8" spans="1:13" ht="15">
      <c r="A8" s="163"/>
      <c r="B8" s="163" t="str">
        <f>IFERROR(VLOOKUP(D8,DB!A:K,11,0),"")</f>
        <v/>
      </c>
      <c r="C8" s="163"/>
      <c r="D8" s="163"/>
      <c r="E8" s="163"/>
      <c r="F8" s="164"/>
      <c r="G8" s="165">
        <f ca="1">IFERROR(NOW()-F8,"")</f>
        <v>45949.828154629628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45949.828154629628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45949.828154629628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45949.828154629628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45949.828154629628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45949.828154629628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45949.828154629628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45949.828154629628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45949.828154629628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45949.828154629628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45949.828154629628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45949.828154629628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45949.828154629628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45949.828154629628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45949.828154629628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45949.828154629628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45949.828154629628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45949.828154629628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45949.828154629628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45949.828154629628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45949.828154629628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45949.828154629628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45949.828154629628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45949.828154629628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45949.828154629628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45949.828154629628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45949.828154629628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45949.828154629628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45949.828154629628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45949.828154629628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45949.828154629628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45949.828154629628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45949.828154629628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45949.828154629628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45949.828154629628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45949.828154629628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45949.828154629628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45949.828154629628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45949.828154629628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45949.828154629628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45949.828154629628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45949.828154629628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45949.828154629628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45949.828154629628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45949.828154629628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45949.828154629628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45949.828154629628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45949.828154629628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45949.828154629628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45949.828154629628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45949.828154629628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45949.828154629628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45949.828154629628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45949.828154629628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45949.828154629628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45949.828154629628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45949.828154629628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45949.828154629628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45949.828154629628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45949.828154629628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45949.828154629628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45949.828154629628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45949.828154629628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45949.828154629628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45949.828154629628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45949.828154629628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45949.828154629628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45949.828154629628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45949.828154629628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45949.828154629628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45949.828154629628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45949.828154629628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45949.828154629628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45949.828154629628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45949.828154629628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45949.828154629628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45949.828154629628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45949.828154629628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45949.828154629628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45949.828154629628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45949.828154629628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45949.828154629628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45949.828154629628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45949.828154629628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45949.828154629628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45949.828154629628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45949.828154629628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45949.828154629628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45949.828154629628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45949.828154629628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45949.828154629628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45949.828154629628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45949.828154629628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45949.828154629628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45949.828154629628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45949.828154629628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45949.828154629628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45949.828154629628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45949.828154629628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45949.828154629628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45949.828154629628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45949.828154629628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45949.828154629628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45949.828154629628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45949.828154629628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45949.828154629628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45949.828154629628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45949.828154629628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45949.828154629628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45949.828154629628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45949.828154629628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45949.828154629628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45949.828154629628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45949.828154629628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45949.828154629628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45949.828154629628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45949.828154629628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45949.828154629628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45949.828154629628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45949.828154629628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45949.828154629628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45949.828154629628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45949.828154629628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45949.828154629628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45949.828154629628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45949.828154629628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45949.828154629628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45949.828154629628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45949.828154629628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45949.828154629628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45949.828154629628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45949.828154629628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45949.828154629628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45949.828154629628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45949.828154629628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45949.828154629628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45949.828154629628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45949.828154629628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45949.828154629628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45949.828154629628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45949.828154629628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45949.828154629628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45949.828154629628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45949.828154629628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45949.828154629628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45949.828154629628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45949.828154629628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45949.828154629628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45949.828154629628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45949.828154629628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45949.828154629628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45949.828154629628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45949.828154629628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45949.828154629628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45949.828154629628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45949.828154629628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45949.828154629628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45949.828154629628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45949.828154629628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45949.828154629628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45949.828154629628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45949.828154629628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45949.828154629628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45949.828154629628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45949.828154629628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45949.828154629628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45949.828154629628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45949.828154629628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45949.828154629628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45949.828154629628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45949.828154629628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45949.828154629628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45949.828154629628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45949.828154629628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45949.828154629628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45949.828154629628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45949.828154629628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45949.828154629628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45949.828154629628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45949.828154629628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45949.828154629628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45949.828154629628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45949.828154629628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45949.828154629628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45949.828154629628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45949.828154629628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45949.828154629628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45949.828154629628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45949.828154629628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45949.828154629628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45949.828154629628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45949.828154629628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45949.828154629628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45949.828154629628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45949.828154629628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45949.828154629628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45949.828154629628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45949.828154629628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45949.828154629628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45949.828154629628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45949.828154629628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45949.828154629628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45949.828154629628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45949.828154629628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45949.828154629628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45949.828154629628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45949.828154629628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45949.828154629628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45949.828154629628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45949.828154629628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45949.828154629628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45949.828154629628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45949.828154629628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45949.828154629628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45949.828154629628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45949.828154629628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45949.828154629628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45949.828154629628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45949.828154629628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45949.828154629628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45949.828154629628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45949.828154629628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45949.828154629628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45949.828154629628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45949.828154629628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45949.828154629628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45949.828154629628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45949.828154629628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45949.828154629628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45949.828154629628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45949.828154629628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45949.828154629628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45949.828154629628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45949.828154629628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45949.828154629628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45949.828154629628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45949.828154629628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45949.828154629628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45949.828154629628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45949.828154629628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45949.828154629628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45949.828154629628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45949.828154629628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45949.828154629628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45949.828154629628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45949.828154629628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45949.828154629628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45949.828154629628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45949.828154629628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45949.828154629628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45949.828154629628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45949.828154629628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45949.828154629628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45949.828154629628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45949.828154629628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45949.828154629628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45949.828154629628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45949.828154629628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45949.828154629628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45949.828154629628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45949.828154629628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45949.828154629628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45949.828154629628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45949.828154629628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45949.828154629628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45949.828154629628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45949.828154629628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45949.828154629628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45949.828154629628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45949.828154629628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45949.828154629628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45949.828154629628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45949.828154629628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45949.828154629628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45949.828154629628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45949.828154629628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45949.828154629628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45949.828154629628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45949.828154629628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45949.828154629628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45949.828154629628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45949.828154629628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45949.828154629628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45949.828154629628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45949.828154629628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45949.828154629628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45949.828154629628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45949.828154629628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45949.828154629628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45949.828154629628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45949.828154629628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45949.828154629628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45949.828154629628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45949.828154629628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45949.828154629628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45949.828154629628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45949.828154629628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45949.828154629628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45949.828154629628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45949.828154629628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45949.828154629628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45949.828154629628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45949.828154629628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45949.828154629628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45949.828154629628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45949.828154629628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45949.828154629628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45949.828154629628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45949.828154629628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45949.828154629628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45949.828154629628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45949.828154629628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45949.828154629628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45949.828154629628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45949.828154629628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45949.828154629628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45949.828154629628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45949.828154629628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45949.828154629628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45949.828154629628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45949.828154629628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45949.828154629628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45949.828154629628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45949.828154629628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45949.828154629628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45949.828154629628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45949.828154629628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45949.828154629628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45949.828154629628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45949.828154629628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45949.828154629628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45949.828154629628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45949.828154629628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45949.828154629628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45949.828154629628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45949.828154629628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45949.828154629628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45949.828154629628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45949.828154629628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45949.828154629628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45949.828154629628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45949.828154629628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45949.828154629628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45949.828154629628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45949.828154629628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45949.828154629628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45949.828154629628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45949.828154629628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45949.828154629628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45949.828154629628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45949.828154629628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45949.828154629628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45949.828154629628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45949.828154629628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45949.828154629628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45949.828154629628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45949.828154629628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45949.828154629628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45949.828154629628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45949.828154629628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45949.828154629628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45949.828154629628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45949.828154629628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45949.828154629628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45949.828154629628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45949.828154629628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45949.828154629628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45949.828154629628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45949.828154629628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45949.828154629628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45949.828154629628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45949.828154629628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45949.828154629628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45949.828154629628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45949.828154629628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45949.828154629628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45949.828154629628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45949.828154629628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45949.828154629628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45949.828154629628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45949.828154629628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45949.828154629628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45949.828154629628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45949.828154629628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45949.828154629628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45949.828154629628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45949.828154629628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45949.828154629628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45949.828154629628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45949.828154629628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45949.828154629628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45949.828154629628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45949.828154629628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45949.828154629628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45949.828154629628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45949.828154629628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45949.828154629628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45949.828154629628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45949.828154629628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45949.828154629628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45949.828154629628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45949.828154629628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45949.828154629628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45949.828154629628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45949.828154629628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45949.828154629628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45949.828154629628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45949.828154629628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45949.828154629628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45949.828154629628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45949.828154629628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45949.828154629628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45949.828154629628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45949.828154629628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45949.828154629628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45949.828154629628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45949.828154629628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45949.828154629628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45949.828154629628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45949.828154629628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45949.828154629628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45949.828154629628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45949.828154629628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45949.828154629628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45949.828154629628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45949.828154629628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45949.828154629628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45949.828154629628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45949.828154629628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45949.828154629628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45949.828154629628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45949.828154629628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45949.828154629628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45949.828154629628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45949.828154629628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45949.828154629628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45949.828154629628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45949.828154629628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45949.828154629628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45949.828154629628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45949.828154629628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45949.828154629628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45949.828154629628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45949.828154629628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45949.828154629628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45949.828154629628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45949.828154629628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45949.828154629628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45949.828154629628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45949.828154629628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45949.828154629628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45949.828154629628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45949.828154629628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45949.828154629628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45949.828154629628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45949.828154629628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45949.828154629628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45949.828154629628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45949.828154629628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45949.828154629628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45949.828154629628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45949.828154629628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45949.828154629628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45949.828154629628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45949.828154629628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45949.828154629628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45949.828154629628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45949.828154629628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45949.828154629628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45949.828154629628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45949.828154629628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45949.828154629628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45949.828154629628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45949.828154629628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45949.828154629628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45949.828154629628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45949.828154629628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45949.828154629628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45949.828154629628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45949.828154629628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45949.828154629628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45949.828154629628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45949.828154629628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45949.828154629628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45949.828154629628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45949.828154629628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45949.828154629628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45949.828154629628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45949.828154629628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45949.828154629628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45949.828154629628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45949.828154629628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45949.828154629628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45949.828154629628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45949.828154629628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45949.828154629628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45949.828154629628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45949.828154629628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45949.828154629628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45949.828154629628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45949.828154629628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45949.828154629628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45949.828154629628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45949.828154629628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45949.828154629628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45949.828154629628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45949.828154629628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45949.828154629628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45949.828154629628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45949.828154629628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45949.828154629628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45949.828154629628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45949.828154629628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45949.828154629628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45949.828154629628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45949.828154629628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45949.828154629628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45949.828154629628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45949.828154629628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45949.828154629628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45949.828154629628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45949.828154629628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45949.828154629628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45949.828154629628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45949.828154629628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45949.828154629628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45949.828154629628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45949.828154629628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45949.828154629628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45949.828154629628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45949.828154629628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45949.828154629628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45949.828154629628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45949.828154629628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45949.828154629628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45949.828154629628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45949.828154629628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45949.828154629628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45949.828154629628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45949.828154629628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45949.828154629628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45949.828154629628</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45949.828154629628</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45949.828154629628</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E4" sqref="E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10.299092129629571</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0.91727499999979045</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1</v>
      </c>
      <c r="D4" s="105" t="s">
        <v>32773</v>
      </c>
      <c r="E4" s="108" t="s">
        <v>38964</v>
      </c>
      <c r="F4" s="168"/>
      <c r="G4" s="78">
        <f ca="1">IFERROR(NOW()-F4,"-")</f>
        <v>45949.828154629628</v>
      </c>
      <c r="H4" s="109">
        <v>45949.707824074074</v>
      </c>
      <c r="I4" s="105" t="str">
        <f>IFERROR(VLOOKUP(D4,DB!A:F,6,0),"")</f>
        <v>SCECO</v>
      </c>
      <c r="J4" s="104" t="str">
        <f>IFERROR(VLOOKUP(D4,DB!A:G,7,0),"")</f>
        <v>Dead</v>
      </c>
      <c r="K4" s="110" t="s">
        <v>39077</v>
      </c>
      <c r="L4" s="111" t="str">
        <f>IFERROR(VLOOKUP(D4,DB!A:I,9,0),"")</f>
        <v>Latis</v>
      </c>
    </row>
    <row r="5" spans="1:16383" ht="31.5" customHeight="1">
      <c r="A5" s="106"/>
      <c r="B5" s="105" t="str">
        <f>IFERROR(VLOOKUP(D5,DB!A:K,11,0),"")</f>
        <v/>
      </c>
      <c r="C5" s="107"/>
      <c r="D5" s="105"/>
      <c r="E5" s="108"/>
      <c r="F5" s="109"/>
      <c r="G5" s="78">
        <f ca="1">IFERROR(NOW()-F5,"-")</f>
        <v>45949.828154629628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45949.828154629628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45949.828154629628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45949.828154629628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45949.828154629628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45949.828154629628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45949.828154629628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45949.828154629628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45949.828154629628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45949.828154629628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45949.828154629628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45949.828154629628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45949.828154629628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45949.828154629628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45949.828154629628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45949.828154629628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45949.828154629628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45949.828154629628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45949.828154629628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45949.828154629628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45949.828154629628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45949.828154629628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45949.828154629628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45949.828154629628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45949.828154629628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45949.828154629628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45949.828154629628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45949.828154629628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45949.828154629628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45949.828154629628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45949.828154629628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45949.828154629628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45949.828154629628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45949.828154629628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45949.828154629628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45949.828154629628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45949.828154629628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45949.828154629628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45949.828154629628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45949.828154629628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45949.828154629628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45949.828154629628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45949.828154629628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45949.828154629628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45949.828154629628</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