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206" documentId="13_ncr:1_{F6CB121F-512D-4AA6-A0C1-0FB36C537598}" xr6:coauthVersionLast="47" xr6:coauthVersionMax="47" xr10:uidLastSave="{7930930B-6EDF-4A0E-94E3-598DFCFC2284}"/>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4" l="1"/>
  <c r="G9"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L8" i="1"/>
  <c r="J8" i="1"/>
  <c r="I8" i="1"/>
  <c r="G8" i="1"/>
  <c r="B8" i="1"/>
  <c r="L9" i="1"/>
  <c r="J9" i="1"/>
  <c r="I9" i="1"/>
  <c r="G9" i="1"/>
  <c r="B9" i="1"/>
  <c r="B4" i="4"/>
  <c r="G4" i="4"/>
  <c r="I4" i="4"/>
  <c r="J4" i="4"/>
  <c r="L4" i="4"/>
  <c r="B5" i="4"/>
  <c r="G5" i="4"/>
  <c r="I5" i="4"/>
  <c r="J5" i="4"/>
  <c r="L5" i="4"/>
  <c r="B6" i="4"/>
  <c r="G6" i="4"/>
  <c r="I6" i="4"/>
  <c r="J6" i="4"/>
  <c r="L6" i="4"/>
  <c r="B7" i="4"/>
  <c r="G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4" i="4"/>
  <c r="G14" i="4"/>
  <c r="I14" i="4"/>
  <c r="J14" i="4"/>
  <c r="L14" i="4"/>
  <c r="B15" i="4"/>
  <c r="G15" i="4"/>
  <c r="I15" i="4"/>
  <c r="J15" i="4"/>
  <c r="L15" i="4"/>
  <c r="B16" i="4"/>
  <c r="G16" i="4"/>
  <c r="I16" i="4"/>
  <c r="J16" i="4"/>
  <c r="L16" i="4"/>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<sst xmlns="http://schemas.openxmlformats.org/spreadsheetml/2006/main" count="178588" uniqueCount="39078">
  <si>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</si>
  <si>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</si>
  <si>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</si>
  <si>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</si>
  <si>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</si>
  <si>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</si>
  <si>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</si>
  <si>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</si>
  <si>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</si>
  <si>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</si>
  <si>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</si>
  <si>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</si>
  <si>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</si>
  <si>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</si>
  <si>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</si>
  <si>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</si>
  <si>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</si>
  <si>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</si>
  <si>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</si>
  <si>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</si>
  <si>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</si>
  <si>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</si>
  <si>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</si>
  <si>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</si>
  <si>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</si>
  <si>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</si>
  <si>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</si>
  <si>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</si>
  <si>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</si>
  <si>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</si>
  <si>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</si>
  <si>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</si>
  <si>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</si>
  <si>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</si>
  <si>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</si>
  <si>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</si>
  <si>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</si>
  <si>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</si>
  <si>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</si>
  <si>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</si>
  <si>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</si>
  <si>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</si>
  <si>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</si>
  <si>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</si>
  <si>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</si>
  <si>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</si>
  <si>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</si>
  <si>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</si>
  <si>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</si>
  <si>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</si>
  <si>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</si>
  <si>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</si>
  <si>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</si>
  <si>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</si>
  <si>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</si>
  <si>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</si>
  <si>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</si>
  <si>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</si>
  <si>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</si>
  <si>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</si>
  <si>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</si>
  <si>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</si>
  <si>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</si>
  <si>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</si>
  <si>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</si>
  <si>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</si>
  <si>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</si>
  <si>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</si>
  <si>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</si>
  <si>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</si>
  <si>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</si>
  <si>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</si>
  <si>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</si>
  <si>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</si>
  <si>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</si>
  <si>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</si>
  <si>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</si>
  <si>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</si>
  <si>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</si>
  <si>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</si>
  <si>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</si>
  <si>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</si>
  <si>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</si>
  <si>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</si>
  <si>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</si>
  <si>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</si>
  <si>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</si>
  <si>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</si>
  <si>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</si>
  <si>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</si>
  <si>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</si>
  <si>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</si>
  <si>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</si>
  <si>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</si>
  <si>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</si>
  <si>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</si>
  <si>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</si>
  <si>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</si>
  <si>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</si>
  <si>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</si>
  <si>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</si>
  <si>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</si>
  <si>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</si>
  <si>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</si>
  <si>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</si>
  <si>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</si>
  <si>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</si>
  <si>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</si>
  <si>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</si>
  <si>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</si>
  <si>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</si>
  <si>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</si>
  <si>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</si>
  <si>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</si>
  <si>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</si>
  <si>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</si>
  <si>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</si>
  <si>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</si>
  <si>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</si>
  <si>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</si>
  <si>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</si>
  <si>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</si>
  <si>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</si>
  <si>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</si>
  <si>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</si>
  <si>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</si>
  <si>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</si>
  <si>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</si>
  <si>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</si>
  <si>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</si>
  <si>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</si>
  <si>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</si>
  <si>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</si>
  <si>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</si>
  <si>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</si>
  <si>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</si>
  <si>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</si>
  <si>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</si>
  <si>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</si>
  <si>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</si>
  <si>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</si>
  <si>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</si>
  <si>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</si>
  <si>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</si>
  <si>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</si>
  <si>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</si>
  <si>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</si>
  <si>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</si>
  <si>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</si>
  <si>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</si>
  <si>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</si>
  <si>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</si>
  <si>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</si>
  <si>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</si>
  <si>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</si>
  <si>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</si>
  <si>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</si>
  <si>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</si>
  <si>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</si>
  <si>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</si>
  <si>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</si>
  <si>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</si>
  <si>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</si>
  <si>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</si>
  <si>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</si>
  <si>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</si>
  <si>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</si>
  <si>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</si>
  <si>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</si>
  <si>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</si>
  <si>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</si>
  <si>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</si>
  <si>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</si>
  <si>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</si>
  <si>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</si>
  <si>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</si>
  <si>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</si>
  <si>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</si>
  <si>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</si>
  <si>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</si>
  <si>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</si>
  <si>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</si>
  <si>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</si>
  <si>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</si>
  <si>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</si>
  <si>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</si>
  <si>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</si>
  <si>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</si>
  <si>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</si>
  <si>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</si>
  <si>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</si>
  <si>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</si>
  <si>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</si>
  <si>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</si>
  <si>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</si>
  <si>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</si>
  <si>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</si>
  <si>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</si>
  <si>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</si>
  <si>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</si>
  <si>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</si>
  <si>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</si>
  <si>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</si>
  <si>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</si>
  <si>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</si>
  <si>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</si>
  <si>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</si>
  <si>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</si>
  <si>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</si>
  <si>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</si>
  <si>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</si>
  <si>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</si>
  <si>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</si>
  <si>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</si>
  <si>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</si>
  <si>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</si>
  <si>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</si>
  <si>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</si>
  <si>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</si>
  <si>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</si>
  <si>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</si>
  <si>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</si>
  <si>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</si>
  <si>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</si>
  <si>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</si>
  <si>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</si>
  <si>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</si>
  <si>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</si>
  <si>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</si>
  <si>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</si>
  <si>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</si>
  <si>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</si>
  <si>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</si>
  <si>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</si>
  <si>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</si>
  <si>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</si>
  <si>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</si>
  <si>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</si>
  <si>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</si>
  <si>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</si>
  <si>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</si>
  <si>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</si>
  <si>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</si>
  <si>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</si>
  <si>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</si>
  <si>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</si>
  <si>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</si>
  <si>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</si>
  <si>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</si>
  <si>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</si>
  <si>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</si>
  <si>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</si>
  <si>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</si>
  <si>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</si>
  <si>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</si>
  <si>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</si>
  <si>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</si>
  <si>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</si>
  <si>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</si>
  <si>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</si>
  <si>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</si>
  <si>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</si>
  <si>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</si>
  <si>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</si>
  <si>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</si>
  <si>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</si>
  <si>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</si>
  <si>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</si>
  <si>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</si>
  <si>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</si>
  <si>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</si>
  <si>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</si>
  <si>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</si>
  <si>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</si>
  <si>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</si>
  <si>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</si>
  <si>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</si>
  <si>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</si>
  <si>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</si>
  <si>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</si>
  <si>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</si>
  <si>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</si>
  <si>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</si>
  <si>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</si>
  <si>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</si>
  <si>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</si>
  <si>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</si>
  <si>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</si>
  <si>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</si>
  <si>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</si>
  <si>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</si>
  <si>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</si>
  <si>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</si>
  <si>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</si>
  <si>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</si>
  <si>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</si>
  <si>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</si>
  <si>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</si>
  <si>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</si>
  <si>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</si>
  <si>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</si>
  <si>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</si>
  <si>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</si>
  <si>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</si>
  <si>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</si>
  <si>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</si>
  <si>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</si>
  <si>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</si>
  <si>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</si>
  <si>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</si>
  <si>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</si>
  <si>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</si>
  <si>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</si>
  <si>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</si>
  <si>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</si>
  <si>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</si>
  <si>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</si>
  <si>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</si>
  <si>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</si>
  <si>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</si>
  <si>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</si>
  <si>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</si>
  <si>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</si>
  <si>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</si>
  <si>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</si>
  <si>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</si>
  <si>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</si>
  <si>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</si>
  <si>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</si>
  <si>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</si>
  <si>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</si>
  <si>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</si>
  <si>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</si>
  <si>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</si>
  <si>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</si>
  <si>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</si>
  <si>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</si>
  <si>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</si>
  <si>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</si>
  <si>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</si>
  <si>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</si>
  <si>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</si>
  <si>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</si>
  <si>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</si>
  <si>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</si>
  <si>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</si>
  <si>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</si>
  <si>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</si>
  <si>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</si>
  <si>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</si>
  <si>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</si>
  <si>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</si>
  <si>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</si>
  <si>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</si>
  <si>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</si>
  <si>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</si>
  <si>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</si>
  <si>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</si>
  <si>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</si>
  <si>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</si>
  <si>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</si>
  <si>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</si>
  <si>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</si>
  <si>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</si>
  <si>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</si>
  <si>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</si>
  <si>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</si>
  <si>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</si>
  <si>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</si>
  <si>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</si>
  <si>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</si>
  <si>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</si>
  <si>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</si>
  <si>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</si>
  <si>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</si>
  <si>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</si>
  <si>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</si>
  <si>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</si>
  <si>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</si>
  <si>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</si>
  <si>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</si>
  <si>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</si>
  <si>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</si>
  <si>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</si>
  <si>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</si>
  <si>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</si>
  <si>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</si>
  <si>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</si>
  <si>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</si>
  <si>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</si>
  <si>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</si>
  <si>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</si>
  <si>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</si>
  <si>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</si>
  <si>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</si>
  <si>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</si>
  <si>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</si>
  <si>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</si>
  <si>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</si>
  <si>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</si>
  <si>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</si>
  <si>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</si>
  <si>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</si>
  <si>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</si>
  <si>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</si>
  <si>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</si>
  <si>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</si>
  <si>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</si>
  <si>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</si>
  <si>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</si>
  <si>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</si>
  <si>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</si>
  <si>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</si>
  <si>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</si>
  <si>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</si>
  <si>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</si>
  <si>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</si>
  <si>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</si>
  <si>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</si>
  <si>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</si>
  <si>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</si>
  <si>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</si>
  <si>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</si>
  <si>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</si>
  <si>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</si>
  <si>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</si>
  <si>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</si>
  <si>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</si>
  <si>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</si>
  <si>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</si>
  <si>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</si>
  <si>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</si>
  <si>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</si>
  <si>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</si>
  <si>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</si>
  <si>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</si>
  <si>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</si>
  <si>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</si>
  <si>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</si>
  <si>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</si>
  <si>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</si>
  <si>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</si>
  <si>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</si>
  <si>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</si>
  <si>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</si>
  <si>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</si>
  <si>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</si>
  <si>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</si>
  <si>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</si>
  <si>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</si>
  <si>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</si>
  <si>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</si>
  <si>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</si>
  <si>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</si>
  <si>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</si>
  <si>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</si>
  <si>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</si>
  <si>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</si>
  <si>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</si>
  <si>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</si>
  <si>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</si>
  <si>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</si>
  <si>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</si>
  <si>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</si>
  <si>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</si>
  <si>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</si>
  <si>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</si>
  <si>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</si>
  <si>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</si>
  <si>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</si>
  <si>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</si>
  <si>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</si>
  <si>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</si>
  <si>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</si>
  <si>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</si>
  <si>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</si>
  <si>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</si>
  <si>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</si>
  <si>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</si>
  <si>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</si>
  <si>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</si>
  <si>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</si>
  <si>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</si>
  <si>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</si>
  <si>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</si>
  <si>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</si>
  <si>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</si>
  <si>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</si>
  <si>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</si>
  <si>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</si>
  <si>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</si>
  <si>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</si>
  <si>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</si>
  <si>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</si>
  <si>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</si>
  <si>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</si>
  <si>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</si>
  <si>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</si>
  <si>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</si>
  <si>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</si>
  <si>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</si>
  <si>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</si>
  <si>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</si>
  <si>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</si>
  <si>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</si>
  <si>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</si>
  <si>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</si>
  <si>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</si>
  <si>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</si>
  <si>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</si>
  <si>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</si>
  <si>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</si>
  <si>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</si>
  <si>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</si>
  <si>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</si>
  <si>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</si>
  <si>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</si>
  <si>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</si>
  <si>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</si>
  <si>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</si>
  <si>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</si>
  <si>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</si>
  <si>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</si>
  <si>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</si>
  <si>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</si>
  <si>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</si>
  <si>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</si>
  <si>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</si>
  <si>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</si>
  <si>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</si>
  <si>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</si>
  <si>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</si>
  <si>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</si>
  <si>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</si>
  <si>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</si>
  <si>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</si>
  <si>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</si>
  <si>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</si>
  <si>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</si>
  <si>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</si>
  <si>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</si>
  <si>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</si>
  <si>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</si>
  <si>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</si>
  <si>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</si>
  <si>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</si>
  <si>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</si>
  <si>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</si>
  <si>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</si>
  <si>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</si>
  <si>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</si>
  <si>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</si>
  <si>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</si>
  <si>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</si>
  <si>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</si>
  <si>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</si>
  <si>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</si>
  <si>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</si>
  <si>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</si>
  <si>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</si>
  <si>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</si>
  <si>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</si>
  <si>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</si>
  <si>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</si>
  <si>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</si>
  <si>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</si>
  <si>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</si>
  <si>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</si>
  <si>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</si>
  <si>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</si>
  <si>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</si>
  <si>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</si>
  <si>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</si>
  <si>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</si>
  <si>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</si>
  <si>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</si>
  <si>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</si>
  <si>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</si>
  <si>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</si>
  <si>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</si>
  <si>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</si>
  <si>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</si>
  <si>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</si>
  <si>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</si>
  <si>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</si>
  <si>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</si>
  <si>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</si>
  <si>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</si>
  <si>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</si>
  <si>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</si>
  <si>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</si>
  <si>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</si>
  <si>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</si>
  <si>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</si>
  <si>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</si>
  <si>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</si>
  <si>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</si>
  <si>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</si>
  <si>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</si>
  <si>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</si>
  <si>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</si>
  <si>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</si>
  <si>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</si>
  <si>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</si>
  <si>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</si>
  <si>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</si>
  <si>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</si>
  <si>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</si>
  <si>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</si>
  <si>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</si>
  <si>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</si>
  <si>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</si>
  <si>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</si>
  <si>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</si>
  <si>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</si>
  <si>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</si>
  <si>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</si>
  <si>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</si>
  <si>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</si>
  <si>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</si>
  <si>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</si>
  <si>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</si>
  <si>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</si>
  <si>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</si>
  <si>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</si>
  <si>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</si>
  <si>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</si>
  <si>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</si>
  <si>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</si>
  <si>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</si>
  <si>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</si>
  <si>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</si>
  <si>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</si>
  <si>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</si>
  <si>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</si>
  <si>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</si>
  <si>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</si>
  <si>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</si>
  <si>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</si>
  <si>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</si>
  <si>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</si>
  <si>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</si>
  <si>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</si>
  <si>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</si>
  <si>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</si>
  <si>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</si>
  <si>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</si>
  <si>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</si>
  <si>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</si>
  <si>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</si>
  <si>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</si>
  <si>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</si>
  <si>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</si>
  <si>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</si>
  <si>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</si>
  <si>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</si>
  <si>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</si>
  <si>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</si>
  <si>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</si>
  <si>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</si>
  <si>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</si>
  <si>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</si>
  <si>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</si>
  <si>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</si>
  <si>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</si>
  <si>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</si>
  <si>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</si>
  <si>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</si>
  <si>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</si>
  <si>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</si>
  <si>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</si>
  <si>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</si>
  <si>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</si>
  <si>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</si>
  <si>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</si>
  <si>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</si>
  <si>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</si>
  <si>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</si>
  <si>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</si>
  <si>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</si>
  <si>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</si>
  <si>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</si>
  <si>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</si>
  <si>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</si>
  <si>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</si>
  <si>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</si>
  <si>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</si>
  <si>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</si>
  <si>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</si>
  <si>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</si>
  <si>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</si>
  <si>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</si>
  <si>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</si>
  <si>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</si>
  <si>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</si>
  <si>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</si>
  <si>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</si>
  <si>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</si>
  <si>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</si>
  <si>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</si>
  <si>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</si>
  <si>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</si>
  <si>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</si>
  <si>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</si>
  <si>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</si>
  <si>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</si>
  <si>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</si>
  <si>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</si>
  <si>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</si>
  <si>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</si>
  <si>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</si>
  <si>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</si>
  <si>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</si>
  <si>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</si>
  <si>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</si>
  <si>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</si>
  <si>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</si>
  <si>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</si>
  <si>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</si>
  <si>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</si>
  <si>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</si>
  <si>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</si>
  <si>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</si>
  <si>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</si>
  <si>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</si>
  <si>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</si>
  <si>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</si>
  <si>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</si>
  <si>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</si>
  <si>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</si>
  <si>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</si>
  <si>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</si>
  <si>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</si>
  <si>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</si>
  <si>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</si>
  <si>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</si>
  <si>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</si>
  <si>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</si>
  <si>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</si>
  <si>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</si>
  <si>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</si>
  <si>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</si>
  <si>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</si>
  <si>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</si>
  <si>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</si>
  <si>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</si>
  <si>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</si>
  <si>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</si>
  <si>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</si>
  <si>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</si>
  <si>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</si>
  <si>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</si>
  <si>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</si>
  <si>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</si>
  <si>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</si>
  <si>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</si>
  <si>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</si>
  <si>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</si>
  <si>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</si>
  <si>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</si>
  <si>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</si>
  <si>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</si>
  <si>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</si>
  <si>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</si>
  <si>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</si>
  <si>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</si>
  <si>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</si>
  <si>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</si>
  <si>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</si>
  <si>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</si>
  <si>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</si>
  <si>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</si>
  <si>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</si>
  <si>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</si>
  <si>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</si>
  <si>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</si>
  <si>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</si>
  <si>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</si>
  <si>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</si>
  <si>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</si>
  <si>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</si>
  <si>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</si>
  <si>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</si>
  <si>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</si>
  <si>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</si>
  <si>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</si>
  <si>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</si>
  <si>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</si>
  <si>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</si>
  <si>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</si>
  <si>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</si>
  <si>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</si>
  <si>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</si>
  <si>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</si>
  <si>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</si>
  <si>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</si>
  <si>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</si>
  <si>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</si>
  <si>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</si>
  <si>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</si>
  <si>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</si>
  <si>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</si>
  <si>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</si>
  <si>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</si>
  <si>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</si>
  <si>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</si>
  <si>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</si>
  <si>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</si>
  <si>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</si>
  <si>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</si>
  <si>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</si>
  <si>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</si>
  <si>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</si>
  <si>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</si>
  <si>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</si>
  <si>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</si>
  <si>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</si>
  <si>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</si>
  <si>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</si>
  <si>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</si>
  <si>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</si>
  <si>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</si>
  <si>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</si>
  <si>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</si>
  <si>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</si>
  <si>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</si>
  <si>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</si>
  <si>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</si>
  <si>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</si>
  <si>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</si>
  <si>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</si>
  <si>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</si>
  <si>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</si>
  <si>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</si>
  <si>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</si>
  <si>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</si>
  <si>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</si>
  <si>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</si>
  <si>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</si>
  <si>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</si>
  <si>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</si>
  <si>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</si>
  <si>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</si>
  <si>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</si>
  <si>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</si>
  <si>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</si>
  <si>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</si>
  <si>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</si>
  <si>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</si>
  <si>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</si>
  <si>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</si>
  <si>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</si>
  <si>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</si>
  <si>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</si>
  <si>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</si>
  <si>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</si>
  <si>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</si>
  <si>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</si>
  <si>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</si>
  <si>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</si>
  <si>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</si>
  <si>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</si>
  <si>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</si>
  <si>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</si>
  <si>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</si>
  <si>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</si>
  <si>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</si>
  <si>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</si>
  <si>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</si>
  <si>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</si>
  <si>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</si>
  <si>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</si>
  <si>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</si>
  <si>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</si>
  <si>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</si>
  <si>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</si>
  <si>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</si>
  <si>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</si>
  <si>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</si>
  <si>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</si>
  <si>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</si>
  <si>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</si>
  <si>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</si>
  <si>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</si>
  <si>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</si>
  <si>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</si>
  <si>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</si>
  <si>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</si>
  <si>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</si>
  <si>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</si>
  <si>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</si>
  <si>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</si>
  <si>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</si>
  <si>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</si>
  <si>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</si>
  <si>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</si>
  <si>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</si>
  <si>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</si>
  <si>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</si>
  <si>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</si>
  <si>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</si>
  <si>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</si>
  <si>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</si>
  <si>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</si>
  <si>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</si>
  <si>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</si>
  <si>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</si>
  <si>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</si>
  <si>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</si>
  <si>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</si>
  <si>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</si>
  <si>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</si>
  <si>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</si>
  <si>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</si>
  <si>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</si>
  <si>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</si>
  <si>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</si>
  <si>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</si>
  <si>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</si>
  <si>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</si>
  <si>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</si>
  <si>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</si>
  <si>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</si>
  <si>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</si>
  <si>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</si>
  <si>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</si>
  <si>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</si>
  <si>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</si>
  <si>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</si>
  <si>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</si>
  <si>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</si>
  <si>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</si>
  <si>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</si>
  <si>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</si>
  <si>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</si>
  <si>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</si>
  <si>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</si>
  <si>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</si>
  <si>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</si>
  <si>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</si>
  <si>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</si>
  <si>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</si>
  <si>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</si>
  <si>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</si>
  <si>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</si>
  <si>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</si>
  <si>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</si>
  <si>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</si>
  <si>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</si>
  <si>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</si>
  <si>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</si>
  <si>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</si>
  <si>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</si>
  <si>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</si>
  <si>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</si>
  <si>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</si>
  <si>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</si>
  <si>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</si>
  <si>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</si>
  <si>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</si>
  <si>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</si>
  <si>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</si>
  <si>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</si>
  <si>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</si>
  <si>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</si>
  <si>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</si>
  <si>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</si>
  <si>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</si>
  <si>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</si>
  <si>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</si>
  <si>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</si>
  <si>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</si>
  <si>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</si>
  <si>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</si>
  <si>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</si>
  <si>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</si>
  <si>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</si>
  <si>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</si>
  <si>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</si>
  <si>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</si>
  <si>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</si>
  <si>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</si>
  <si>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</si>
  <si>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</si>
  <si>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</si>
  <si>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</si>
  <si>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</si>
  <si>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</si>
  <si>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</si>
  <si>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</si>
  <si>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</si>
  <si>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</si>
  <si>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</si>
  <si>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</si>
  <si>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</si>
  <si>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</si>
  <si>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</si>
  <si>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</si>
  <si>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</si>
  <si>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</si>
  <si>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</si>
  <si>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</si>
  <si>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</si>
  <si>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</si>
  <si>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</si>
  <si>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</si>
  <si>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</si>
  <si>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</si>
  <si>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</si>
  <si>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</si>
  <si>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</si>
  <si>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</si>
  <si>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</si>
  <si>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</si>
  <si>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</si>
  <si>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</si>
  <si>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</si>
  <si>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</si>
  <si>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</si>
  <si>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</si>
  <si>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</si>
  <si>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</si>
  <si>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</si>
  <si>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</si>
  <si>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</si>
  <si>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</si>
  <si>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</si>
  <si>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</si>
  <si>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</si>
  <si>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</si>
  <si>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</si>
  <si>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</si>
  <si>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</si>
  <si>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</si>
  <si>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</si>
  <si>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</si>
  <si>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</si>
  <si>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</si>
  <si>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</si>
  <si>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</si>
  <si>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</si>
  <si>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</si>
  <si>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</si>
  <si>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</si>
  <si>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</si>
  <si>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</si>
  <si>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</si>
  <si>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</si>
  <si>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</si>
  <si>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</si>
  <si>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</si>
  <si>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</si>
  <si>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</si>
  <si>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</si>
  <si>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</si>
  <si>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</si>
  <si>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</si>
  <si>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</si>
  <si>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</si>
  <si>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</si>
  <si>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</si>
  <si>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</si>
  <si>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</si>
  <si>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</si>
  <si>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</si>
  <si>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</si>
  <si>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</si>
  <si>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</si>
  <si>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</si>
  <si>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</si>
  <si>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</si>
  <si>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</si>
  <si>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</si>
  <si>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</si>
  <si>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</si>
  <si>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</si>
  <si>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</si>
  <si>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</si>
  <si>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</si>
  <si>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</si>
  <si>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</si>
  <si>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</si>
  <si>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</si>
  <si>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</si>
  <si>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</si>
  <si>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</si>
  <si>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</si>
  <si>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</si>
  <si>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</si>
  <si>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</si>
  <si>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</si>
  <si>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</si>
  <si>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</si>
  <si>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</si>
  <si>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</si>
  <si>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</si>
  <si>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</si>
  <si>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</si>
  <si>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</si>
  <si>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</si>
  <si>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</si>
  <si>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</si>
  <si>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</si>
  <si>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</si>
  <si>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</si>
  <si>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</si>
  <si>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</si>
  <si>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</si>
  <si>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</si>
  <si>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</si>
  <si>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</si>
  <si>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</si>
  <si>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</si>
  <si>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</si>
  <si>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</si>
  <si>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</si>
  <si>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</si>
  <si>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</si>
  <si>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</si>
  <si>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</si>
  <si>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</si>
  <si>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</si>
  <si>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</si>
  <si>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</si>
  <si>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</si>
  <si>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</si>
  <si>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</si>
  <si>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</si>
  <si>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</si>
  <si>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</si>
  <si>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</si>
  <si>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</si>
  <si>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</si>
  <si>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</si>
  <si>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</si>
  <si>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</si>
  <si>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</si>
  <si>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</si>
  <si>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</si>
  <si>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</si>
  <si>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</si>
  <si>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</si>
  <si>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</si>
  <si>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</si>
  <si>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</si>
  <si>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</si>
  <si>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</si>
  <si>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</si>
  <si>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</si>
  <si>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</si>
  <si>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</si>
  <si>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</si>
  <si>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</si>
  <si>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</si>
  <si>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</si>
  <si>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</si>
  <si>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</si>
  <si>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</si>
  <si>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</si>
  <si>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</si>
  <si>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</si>
  <si>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</si>
  <si>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</si>
  <si>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</si>
  <si>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</si>
  <si>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</si>
  <si>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</si>
  <si>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</si>
  <si>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</si>
  <si>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</si>
  <si>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</si>
  <si>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</si>
  <si>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</si>
  <si>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</si>
  <si>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</si>
  <si>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</si>
  <si>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</si>
  <si>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</si>
  <si>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</si>
  <si>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</si>
  <si>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</si>
  <si>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</si>
  <si>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</si>
  <si>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</si>
  <si>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</si>
  <si>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</si>
  <si>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</si>
  <si>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</si>
  <si>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</si>
  <si>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</si>
  <si>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</si>
  <si>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</si>
  <si>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</si>
  <si>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</si>
  <si>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</si>
  <si>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</si>
  <si>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</si>
  <si>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</si>
  <si>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</si>
  <si>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</si>
  <si>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</si>
  <si>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</si>
  <si>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</si>
  <si>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</si>
  <si>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</si>
  <si>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</si>
  <si>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</si>
  <si>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</si>
  <si>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</si>
  <si>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</si>
  <si>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</si>
  <si>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</si>
  <si>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</si>
  <si>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</si>
  <si>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</si>
  <si>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</si>
  <si>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</si>
  <si>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</si>
  <si>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</si>
  <si>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</si>
  <si>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</si>
  <si>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</si>
  <si>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</si>
  <si>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</si>
  <si>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</si>
  <si>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</si>
  <si>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</si>
  <si>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</si>
  <si>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</si>
  <si>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</si>
  <si>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</si>
  <si>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</si>
  <si>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</si>
  <si>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</si>
  <si>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</si>
  <si>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</si>
  <si>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</si>
  <si>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</si>
  <si>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</si>
  <si>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</si>
  <si>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</si>
  <si>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</si>
  <si>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</si>
  <si>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</si>
  <si>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</si>
  <si>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</si>
  <si>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</si>
  <si>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</si>
  <si>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</si>
  <si>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</si>
  <si>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</si>
  <si>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</si>
  <si>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</si>
  <si>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</si>
  <si>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</si>
  <si>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</si>
  <si>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</si>
  <si>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</si>
  <si>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</si>
  <si>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</si>
  <si>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</si>
  <si>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</si>
  <si>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</si>
  <si>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</si>
  <si>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</si>
  <si>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</si>
  <si>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</si>
  <si>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</si>
  <si>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</si>
  <si>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</si>
  <si>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</si>
  <si>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</si>
  <si>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</si>
  <si>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</si>
  <si>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</si>
  <si>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</si>
  <si>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</si>
  <si>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</si>
  <si>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</si>
  <si>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</si>
  <si>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</si>
  <si>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</si>
  <si>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</si>
  <si>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</si>
  <si>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</si>
  <si>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</si>
  <si>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</si>
  <si>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</si>
  <si>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</si>
  <si>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</si>
  <si>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</si>
  <si>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</si>
  <si>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</si>
  <si>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</si>
  <si>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</si>
  <si>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</si>
  <si>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</si>
  <si>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</si>
  <si>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</si>
  <si>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</si>
  <si>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</si>
  <si>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</si>
  <si>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</si>
  <si>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</si>
  <si>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</si>
  <si>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</si>
  <si>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</si>
  <si>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</si>
  <si>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</si>
  <si>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</si>
  <si>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</si>
  <si>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</si>
  <si>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</si>
  <si>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</si>
  <si>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</si>
  <si>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</si>
  <si>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</si>
  <si>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</si>
  <si>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</si>
  <si>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</si>
  <si>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</si>
  <si>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</si>
  <si>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</si>
  <si>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</si>
  <si>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</si>
  <si>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</si>
  <si>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</si>
  <si>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</si>
  <si>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</si>
  <si>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</si>
  <si>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</si>
  <si>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</si>
  <si>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</si>
  <si>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</si>
  <si>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</si>
  <si>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</si>
  <si>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</si>
  <si>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</si>
  <si>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</si>
  <si>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</si>
  <si>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</si>
  <si>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</si>
  <si>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</si>
  <si>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</si>
  <si>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</si>
  <si>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</si>
  <si>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</si>
  <si>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</si>
  <si>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</si>
  <si>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</si>
  <si>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</si>
  <si>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</si>
  <si>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</si>
  <si>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</si>
  <si>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</si>
  <si>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</si>
  <si>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</si>
  <si>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</si>
  <si>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</si>
  <si>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</si>
  <si>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</si>
  <si>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</si>
  <si>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</si>
  <si>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</si>
  <si>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</si>
  <si>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</si>
  <si>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</si>
  <si>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</si>
  <si>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</si>
  <si>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</si>
  <si>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</si>
  <si>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</si>
  <si>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</si>
  <si>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</si>
  <si>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</si>
  <si>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</si>
  <si>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</si>
  <si>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</si>
  <si>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</si>
  <si>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</si>
  <si>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</si>
  <si>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</si>
  <si>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</si>
  <si>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</si>
  <si>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</si>
  <si>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</si>
  <si>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</si>
  <si>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</si>
  <si>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</si>
  <si>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</si>
  <si>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</si>
  <si>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</si>
  <si>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</si>
  <si>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</si>
  <si>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</si>
  <si>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</si>
  <si>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</si>
  <si>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</si>
  <si>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</si>
  <si>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</si>
  <si>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</si>
  <si>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</si>
  <si>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</si>
  <si>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</si>
  <si>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</si>
  <si>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</si>
  <si>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</si>
  <si>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</si>
  <si>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</si>
  <si>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</si>
  <si>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</si>
  <si>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</si>
  <si>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</si>
  <si>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</si>
  <si>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</si>
  <si>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</si>
  <si>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</si>
  <si>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</si>
  <si>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</si>
  <si>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</si>
  <si>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</si>
  <si>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</si>
  <si>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</si>
  <si>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</si>
  <si>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</si>
  <si>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</si>
  <si>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</si>
  <si>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</si>
  <si>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</si>
  <si>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</si>
  <si>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</si>
  <si>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</si>
  <si>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</si>
  <si>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</si>
  <si>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</si>
  <si>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</si>
  <si>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</si>
  <si>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</si>
  <si>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</si>
  <si>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</si>
  <si>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</si>
  <si>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</si>
  <si>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</si>
  <si>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</si>
  <si>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</si>
  <si>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</si>
  <si>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</si>
  <si>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</si>
  <si>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</si>
  <si>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</si>
  <si>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</si>
  <si>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</si>
  <si>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</si>
  <si>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</si>
  <si>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</si>
  <si>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</si>
  <si>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</si>
  <si>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</si>
  <si>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</si>
  <si>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</si>
  <si>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</si>
  <si>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</si>
  <si>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</si>
  <si>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</si>
  <si>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</si>
  <si>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</si>
  <si>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</si>
  <si>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</si>
  <si>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</si>
  <si>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</si>
  <si>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</si>
  <si>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</si>
  <si>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</si>
  <si>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</si>
  <si>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</si>
  <si>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</si>
  <si>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</si>
  <si>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</si>
  <si>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</si>
  <si>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</si>
  <si>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</si>
  <si>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</si>
  <si>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</si>
  <si>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</si>
  <si>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</si>
  <si>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</si>
  <si>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</si>
  <si>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</si>
  <si>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</si>
  <si>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</si>
  <si>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</si>
  <si>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</si>
  <si>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</si>
  <si>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</si>
  <si>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</si>
  <si>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</si>
  <si>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</si>
  <si>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</si>
  <si>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</si>
  <si>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</si>
  <si>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</si>
  <si>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</si>
  <si>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</si>
  <si>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</si>
  <si>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</si>
  <si>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</si>
  <si>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</si>
  <si>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</si>
  <si>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</si>
  <si>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</si>
  <si>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</si>
  <si>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</si>
  <si>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</si>
  <si>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</si>
  <si>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</si>
  <si>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</si>
  <si>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</si>
  <si>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</si>
  <si>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</si>
  <si>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</si>
  <si>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</si>
  <si>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</si>
  <si>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</si>
  <si>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</si>
  <si>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</si>
  <si>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</si>
  <si>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</si>
  <si>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</si>
  <si>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</si>
  <si>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</si>
  <si>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</si>
  <si>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</si>
  <si>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</si>
  <si>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</si>
  <si>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</si>
  <si>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</si>
  <si>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</si>
  <si>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</si>
  <si>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</si>
  <si>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</si>
  <si>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</si>
  <si>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</si>
  <si>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</si>
  <si>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</si>
  <si>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</si>
  <si>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</si>
  <si>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</si>
  <si>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</si>
  <si>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</si>
  <si>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</si>
  <si>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</si>
  <si>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</si>
  <si>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</si>
  <si>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</si>
  <si>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</si>
  <si>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</si>
  <si>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</si>
  <si>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</si>
  <si>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</si>
  <si>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</si>
  <si>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</si>
  <si>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</si>
  <si>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</si>
  <si>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</si>
  <si>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</si>
  <si>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</si>
  <si>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</si>
  <si>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</si>
  <si>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</si>
  <si>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</si>
  <si>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</si>
  <si>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</si>
  <si>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</si>
  <si>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</si>
  <si>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</si>
  <si>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</si>
  <si>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</si>
  <si>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</si>
  <si>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</si>
  <si>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</si>
  <si>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</si>
  <si>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</si>
  <si>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</si>
  <si>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</si>
  <si>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</si>
  <si>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</si>
  <si>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</si>
  <si>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</si>
  <si>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</si>
  <si>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</si>
  <si>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</si>
  <si>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</si>
  <si>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</si>
  <si>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</si>
  <si>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</si>
  <si>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</si>
  <si>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</si>
  <si>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</si>
  <si>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</si>
  <si>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</si>
  <si>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</si>
  <si>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</si>
  <si>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</si>
  <si>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</si>
  <si>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</si>
  <si>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</si>
  <si>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</si>
  <si>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</si>
  <si>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</si>
  <si>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</si>
  <si>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</si>
  <si>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</si>
  <si>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</si>
  <si>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</si>
  <si>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</si>
  <si>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</si>
  <si>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</si>
  <si>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</si>
  <si>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</si>
  <si>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</si>
  <si>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</si>
  <si>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</si>
  <si>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</si>
  <si>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</si>
  <si>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</si>
  <si>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</si>
  <si>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</si>
  <si>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</si>
  <si>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</si>
  <si>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</si>
  <si>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</si>
  <si>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</si>
  <si>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</si>
  <si>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</si>
  <si>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</si>
  <si>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</si>
  <si>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</si>
  <si>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</si>
  <si>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</si>
  <si>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</si>
  <si>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</si>
  <si>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</si>
  <si>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</si>
  <si>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</si>
  <si>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</si>
  <si>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</si>
  <si>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</si>
  <si>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</si>
  <si>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</si>
  <si>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</si>
  <si>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</si>
  <si>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</si>
  <si>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</si>
  <si>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</si>
  <si>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</si>
  <si>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</si>
  <si>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</si>
  <si>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</si>
  <si>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</si>
  <si>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</si>
  <si>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</si>
  <si>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</si>
  <si>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</si>
  <si>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</si>
  <si>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</si>
  <si>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</si>
  <si>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</si>
  <si>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</si>
  <si>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</si>
  <si>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</si>
  <si>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</si>
  <si>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</si>
  <si>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</si>
  <si>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</si>
  <si>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</si>
  <si>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</si>
  <si>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</si>
  <si>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</si>
  <si>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</si>
  <si>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</si>
  <si>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</si>
  <si>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</si>
  <si>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</si>
  <si>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</si>
  <si>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</si>
  <si>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</si>
  <si>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</si>
  <si>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</si>
  <si>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</si>
  <si>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</si>
  <si>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</si>
  <si>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</si>
  <si>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</si>
  <si>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</si>
  <si>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</si>
  <si>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</si>
  <si>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</si>
  <si>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</si>
  <si>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</si>
  <si>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</si>
  <si>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</si>
  <si>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</si>
  <si>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</si>
  <si>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</si>
  <si>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</si>
  <si>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</si>
  <si>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</si>
  <si>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</si>
  <si>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</si>
  <si>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</si>
  <si>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</si>
  <si>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</si>
  <si>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</si>
  <si>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</si>
  <si>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</si>
  <si>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</si>
  <si>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</si>
  <si>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</si>
  <si>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</si>
  <si>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</si>
  <si>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</si>
  <si>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</si>
  <si>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</si>
  <si>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</si>
  <si>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</si>
  <si>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</si>
  <si>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</si>
  <si>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</si>
  <si>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</si>
  <si>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</si>
  <si>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</si>
  <si>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</si>
  <si>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</si>
  <si>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</si>
  <si>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</si>
  <si>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</si>
  <si>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</si>
  <si>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</si>
  <si>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</si>
  <si>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</si>
  <si>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</si>
  <si>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</si>
  <si>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</si>
  <si>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</si>
  <si>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</si>
  <si>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</si>
  <si>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</si>
  <si>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</si>
  <si>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</si>
  <si>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</si>
  <si>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</si>
  <si>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</si>
  <si>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</si>
  <si>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</si>
  <si>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</si>
  <si>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</si>
  <si>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</si>
  <si>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</si>
  <si>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</si>
  <si>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</si>
  <si>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</si>
  <si>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</si>
  <si>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</si>
  <si>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</si>
  <si>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</si>
  <si>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</si>
  <si>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</si>
  <si>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</si>
  <si>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</si>
  <si>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</si>
  <si>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</si>
  <si>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</si>
  <si>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</si>
  <si>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</si>
  <si>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</si>
  <si>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</si>
  <si>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</si>
  <si>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</si>
  <si>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</si>
  <si>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</si>
  <si>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</si>
  <si>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</si>
  <si>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</si>
  <si>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</si>
  <si>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</si>
  <si>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</si>
  <si>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</si>
  <si>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</si>
  <si>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</si>
  <si>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</si>
  <si>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</si>
  <si>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</si>
  <si>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</si>
  <si>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</si>
  <si>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</si>
  <si>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</si>
  <si>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</si>
  <si>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</si>
  <si>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</si>
  <si>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</si>
  <si>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</si>
  <si>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</si>
  <si>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</si>
  <si>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</si>
  <si>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</si>
  <si>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</si>
  <si>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</si>
  <si>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</si>
  <si>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</si>
  <si>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</si>
  <si>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</si>
  <si>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</si>
  <si>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</si>
  <si>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</si>
  <si>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</si>
  <si>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</si>
  <si>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</si>
  <si>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</si>
  <si>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</si>
  <si>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</si>
  <si>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</si>
  <si>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</si>
  <si>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</si>
  <si>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</si>
  <si>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</si>
  <si>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</si>
  <si>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</si>
  <si>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</si>
  <si>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</si>
  <si>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</si>
  <si>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</si>
  <si>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</si>
  <si>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</si>
  <si>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</si>
  <si>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</si>
  <si>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</si>
  <si>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</si>
  <si>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</si>
  <si>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</si>
  <si>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</si>
  <si>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</si>
  <si>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</si>
  <si>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</si>
  <si>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</si>
  <si>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</si>
  <si>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</si>
  <si>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</si>
  <si>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</si>
  <si>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</si>
  <si>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</si>
  <si>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</si>
  <si>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</si>
  <si>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</si>
  <si>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</si>
  <si>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</si>
  <si>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</si>
  <si>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</si>
  <si>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</si>
  <si>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</si>
  <si>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</si>
  <si>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</si>
  <si>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</si>
  <si>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</si>
  <si>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</si>
  <si>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</si>
  <si>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</si>
  <si>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</si>
  <si>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</si>
  <si>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</si>
  <si>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</si>
  <si>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</si>
  <si>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</si>
  <si>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</si>
  <si>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</si>
  <si>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</si>
  <si>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</si>
  <si>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</si>
  <si>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</si>
  <si>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</si>
  <si>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</si>
  <si>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</si>
  <si>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</si>
  <si>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</si>
  <si>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</si>
  <si>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</si>
  <si>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</si>
  <si>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</si>
  <si>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</si>
  <si>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</si>
  <si>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</si>
  <si>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</si>
  <si>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</si>
  <si>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</si>
  <si>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</si>
  <si>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</si>
  <si>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</si>
  <si>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</si>
  <si>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</si>
  <si>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</si>
  <si>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</si>
  <si>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</si>
  <si>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</si>
  <si>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</si>
  <si>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</si>
  <si>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</si>
  <si>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</si>
  <si>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</si>
  <si>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</si>
  <si>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</si>
  <si>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</si>
  <si>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</si>
  <si>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</si>
  <si>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</si>
  <si>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</si>
  <si>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</si>
  <si>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</si>
  <si>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</si>
  <si>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</si>
  <si>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</si>
  <si>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</si>
  <si>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</si>
  <si>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</si>
  <si>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</si>
  <si>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</si>
  <si>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</si>
  <si>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</si>
  <si>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</si>
  <si>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</si>
  <si>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</si>
  <si>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</si>
  <si>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</si>
  <si>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</si>
  <si>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</si>
  <si>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</si>
  <si>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</si>
  <si>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</si>
  <si>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</si>
  <si>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</si>
  <si>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</si>
  <si>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</si>
  <si>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</si>
  <si>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</si>
  <si>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</si>
  <si>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</si>
  <si>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</si>
  <si>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</si>
  <si>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</si>
  <si>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</si>
  <si>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</si>
  <si>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</si>
  <si>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</si>
  <si>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</si>
  <si>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</si>
  <si>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</si>
  <si>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</si>
  <si>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</si>
  <si>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</si>
  <si>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</si>
  <si>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</si>
  <si>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</si>
  <si>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</si>
  <si>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</si>
  <si>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</si>
  <si>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</si>
  <si>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</si>
  <si>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</si>
  <si>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</si>
  <si>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</si>
  <si>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</si>
  <si>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</si>
  <si>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</si>
  <si>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</si>
  <si>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</si>
  <si>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</si>
  <si>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</si>
  <si>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</si>
  <si>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</si>
  <si>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</si>
  <si>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</si>
  <si>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</si>
  <si>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</si>
  <si>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</si>
  <si>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</si>
  <si>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</si>
  <si>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</si>
  <si>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</si>
  <si>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</si>
  <si>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</si>
  <si>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</si>
  <si>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</si>
  <si>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</si>
  <si>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</si>
  <si>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</si>
  <si>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</si>
  <si>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</si>
  <si>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</si>
  <si>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</si>
  <si>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</si>
  <si>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</si>
  <si>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</si>
  <si>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</si>
  <si>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</si>
  <si>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</si>
  <si>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</si>
  <si>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</si>
  <si>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</si>
  <si>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</si>
  <si>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</si>
  <si>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</si>
  <si>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</si>
  <si>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</si>
  <si>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</si>
  <si>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</si>
  <si>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</si>
  <si>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</si>
  <si>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</si>
  <si>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</si>
  <si>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</si>
  <si>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</si>
  <si>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</si>
  <si>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</si>
  <si>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</si>
  <si>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</si>
  <si>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</si>
  <si>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</si>
  <si>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</si>
  <si>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</si>
  <si>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</si>
  <si>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</si>
  <si>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</si>
  <si>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</si>
  <si>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</si>
  <si>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</si>
  <si>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</si>
  <si>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</si>
  <si>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</si>
  <si>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</si>
  <si>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</si>
  <si>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</si>
  <si>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</si>
  <si>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</si>
  <si>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</si>
  <si>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</si>
  <si>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</si>
  <si>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</si>
  <si>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</si>
  <si>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</si>
  <si>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</si>
  <si>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</si>
  <si>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</si>
  <si>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</si>
  <si>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</si>
  <si>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</si>
  <si>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</si>
  <si>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</si>
  <si>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</si>
  <si>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</si>
  <si>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</si>
  <si>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</si>
  <si>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</si>
  <si>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</si>
  <si>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</si>
  <si>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</si>
  <si>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</si>
  <si>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</si>
  <si>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</si>
  <si>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</si>
  <si>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</si>
  <si>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</si>
  <si>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</si>
  <si>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</si>
  <si>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</si>
  <si>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</si>
  <si>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</si>
  <si>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</si>
  <si>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</si>
  <si>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</si>
  <si>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</si>
  <si>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</si>
  <si>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</si>
  <si>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</si>
  <si>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</si>
  <si>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</si>
  <si>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</si>
  <si>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</si>
  <si>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</si>
  <si>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</si>
  <si>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</si>
  <si>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</si>
  <si>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</si>
  <si>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</si>
  <si>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</si>
  <si>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</si>
  <si>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</si>
  <si>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</si>
  <si>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</si>
  <si>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</si>
  <si>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</si>
  <si>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</si>
  <si>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</si>
  <si>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</si>
  <si>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</si>
  <si>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</si>
  <si>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</si>
  <si>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</si>
  <si>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</si>
  <si>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</si>
  <si>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</si>
  <si>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</si>
  <si>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</si>
  <si>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</si>
  <si>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</si>
  <si>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</si>
  <si>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</si>
  <si>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</si>
  <si>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</si>
  <si>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</si>
  <si>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</si>
  <si>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</si>
  <si>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</si>
  <si>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</si>
  <si>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</si>
  <si>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</si>
  <si>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</si>
  <si>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</si>
  <si>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</si>
  <si>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</si>
  <si>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</si>
  <si>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</si>
  <si>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</si>
  <si>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</si>
  <si>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</si>
  <si>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</si>
  <si>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</si>
  <si>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</si>
  <si>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</si>
  <si>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</si>
  <si>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</si>
  <si>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</si>
  <si>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</si>
  <si>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</si>
  <si>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</si>
  <si>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</si>
  <si>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</si>
  <si>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</si>
  <si>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</si>
  <si>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</si>
  <si>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</si>
  <si>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</si>
  <si>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</si>
  <si>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</si>
  <si>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</si>
  <si>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</si>
  <si>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</si>
  <si>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</si>
  <si>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</si>
  <si>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</si>
  <si>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</si>
  <si>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</si>
  <si>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</si>
  <si>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</si>
  <si>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</si>
  <si>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</si>
  <si>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</si>
  <si>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</si>
  <si>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</si>
  <si>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</si>
  <si>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</si>
  <si>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</si>
  <si>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</si>
  <si>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</si>
  <si>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</si>
  <si>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</si>
  <si>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</si>
  <si>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</si>
  <si>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</si>
  <si>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</si>
  <si>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</si>
  <si>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</si>
  <si>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</si>
  <si>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</si>
  <si>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</si>
  <si>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</si>
  <si>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</si>
  <si>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</si>
  <si>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</si>
  <si>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</si>
  <si>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</si>
  <si>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</si>
  <si>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</si>
  <si>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</si>
  <si>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</si>
  <si>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</si>
  <si>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</si>
  <si>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</si>
  <si>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</si>
  <si>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</si>
  <si>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</si>
  <si>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</si>
  <si>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</si>
  <si>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</si>
  <si>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</si>
  <si>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</si>
  <si>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</si>
  <si>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</si>
  <si>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</si>
  <si>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</si>
  <si>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</si>
  <si>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</si>
  <si>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</si>
  <si>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</si>
  <si>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</si>
  <si>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</si>
  <si>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</si>
  <si>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</si>
  <si>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</si>
  <si>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</si>
  <si>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</si>
  <si>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</si>
  <si>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</si>
  <si>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</si>
  <si>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</si>
  <si>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</si>
  <si>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</si>
  <si>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</si>
  <si>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</si>
  <si>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</si>
  <si>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</si>
  <si>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</si>
  <si>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</si>
  <si>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</si>
  <si>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</si>
  <si>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</si>
  <si>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</si>
  <si>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</si>
  <si>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</si>
  <si>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</si>
  <si>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</si>
  <si>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</si>
  <si>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</si>
  <si>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</si>
  <si>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</si>
  <si>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</si>
  <si>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</si>
  <si>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</si>
  <si>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</si>
  <si>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</si>
  <si>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</si>
  <si>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</si>
  <si>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</si>
  <si>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</si>
  <si>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</si>
  <si>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</si>
  <si>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</si>
  <si>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</si>
  <si>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</si>
  <si>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</si>
  <si>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</si>
  <si>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</si>
  <si>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</si>
  <si>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</si>
  <si>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</si>
  <si>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</si>
  <si>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</si>
  <si>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</si>
  <si>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</si>
  <si>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</si>
  <si>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</si>
  <si>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</si>
  <si>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</si>
  <si>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</si>
  <si>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</si>
  <si>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</si>
  <si>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</si>
  <si>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</si>
  <si>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</si>
  <si>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</si>
  <si>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</si>
  <si>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</si>
  <si>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</si>
  <si>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</si>
  <si>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</si>
  <si>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</si>
  <si>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</si>
  <si>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</si>
  <si>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</si>
  <si>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</si>
  <si>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</si>
  <si>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</si>
  <si>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</si>
  <si>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</si>
  <si>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</si>
  <si>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</si>
  <si>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</si>
  <si>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</si>
  <si>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</si>
  <si>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</si>
  <si>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</si>
  <si>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</si>
  <si>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</si>
  <si>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</si>
  <si>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</si>
  <si>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</si>
  <si>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</si>
  <si>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</si>
  <si>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</si>
  <si>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</si>
  <si>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</si>
  <si>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</si>
  <si>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</si>
  <si>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</si>
  <si>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</si>
  <si>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</si>
  <si>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</si>
  <si>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</si>
  <si>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</si>
  <si>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</si>
  <si>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</si>
  <si>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</si>
  <si>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</si>
  <si>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</si>
  <si>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</si>
  <si>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</si>
  <si>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</si>
  <si>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</si>
  <si>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</si>
  <si>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</si>
  <si>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</si>
  <si>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</si>
  <si>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</si>
  <si>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</si>
  <si>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</si>
  <si>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</si>
  <si>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</si>
  <si>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</si>
  <si>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</si>
  <si>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</si>
  <si>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</si>
  <si>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</si>
  <si>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</si>
  <si>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</si>
  <si>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</si>
  <si>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</si>
  <si>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</si>
  <si>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</si>
  <si>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</si>
  <si>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</si>
  <si>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</si>
  <si>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</si>
  <si>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</si>
  <si>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</si>
  <si>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</si>
  <si>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</si>
  <si>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</si>
  <si>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</si>
  <si>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</si>
  <si>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</si>
  <si>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</si>
  <si>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</si>
  <si>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</si>
  <si>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</si>
  <si>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</si>
  <si>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</si>
  <si>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</si>
  <si>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</si>
  <si>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</si>
  <si>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</si>
  <si>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</si>
  <si>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</si>
  <si>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</si>
  <si>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</si>
  <si>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</si>
  <si>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</si>
  <si>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</si>
  <si>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</si>
  <si>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</si>
  <si>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</si>
  <si>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</si>
  <si>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</si>
  <si>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</si>
  <si>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</si>
  <si>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</si>
  <si>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</si>
  <si>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</si>
  <si>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</si>
  <si>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</si>
  <si>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</si>
  <si>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</si>
  <si>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</si>
  <si>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</si>
  <si>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</si>
  <si>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</si>
  <si>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</si>
  <si>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</si>
  <si>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</si>
  <si>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</si>
  <si>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</si>
  <si>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</si>
  <si>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</si>
  <si>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</si>
  <si>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</si>
  <si>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</si>
  <si>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</si>
  <si>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</si>
  <si>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</si>
  <si>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</si>
  <si>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</si>
  <si>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</si>
  <si>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</si>
  <si>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</si>
  <si>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</si>
  <si>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</si>
  <si>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</si>
  <si>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</si>
  <si>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</si>
  <si>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</si>
  <si>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</si>
  <si>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</si>
  <si>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</si>
  <si>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</si>
  <si>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</si>
  <si>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</si>
  <si>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</si>
  <si>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</si>
  <si>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</si>
  <si>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</si>
  <si>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</si>
  <si>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</si>
  <si>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</si>
  <si>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</si>
  <si>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</si>
  <si>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</si>
  <si>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</si>
  <si>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</si>
  <si>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</si>
  <si>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</si>
  <si>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</si>
  <si>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</si>
  <si>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</si>
  <si>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</si>
  <si>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</si>
  <si>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</si>
  <si>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</si>
  <si>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</si>
  <si>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</si>
  <si>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</si>
  <si>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</si>
  <si>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</si>
  <si>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</si>
  <si>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</si>
  <si>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</si>
  <si>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</si>
  <si>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</si>
  <si>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</si>
  <si>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</si>
  <si>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</si>
  <si>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</si>
  <si>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</si>
  <si>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</si>
  <si>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</si>
  <si>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</si>
  <si>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</si>
  <si>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</si>
  <si>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</si>
  <si>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</si>
  <si>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</si>
  <si>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</si>
  <si>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</si>
  <si>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</si>
  <si>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</si>
  <si>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</si>
  <si>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</si>
  <si>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</si>
  <si>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</si>
  <si>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</si>
  <si>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</si>
  <si>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</si>
  <si>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</si>
  <si>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</si>
  <si>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</si>
  <si>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</si>
  <si>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</si>
  <si>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</si>
  <si>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</si>
  <si>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</si>
  <si>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</si>
  <si>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</si>
  <si>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</si>
  <si>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</si>
  <si>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</si>
  <si>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</si>
  <si>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</si>
  <si>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</si>
  <si>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</si>
  <si>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</si>
  <si>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</si>
  <si>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</si>
  <si>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</si>
  <si>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</si>
  <si>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</si>
  <si>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</si>
  <si>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</si>
  <si>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</si>
  <si>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</si>
  <si>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</si>
  <si>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</si>
  <si>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</si>
  <si>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</si>
  <si>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</si>
  <si>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</si>
  <si>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</si>
  <si>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</si>
  <si>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</si>
  <si>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</si>
  <si>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</si>
  <si>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</si>
  <si>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</si>
  <si>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</si>
  <si>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</si>
  <si>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</si>
  <si>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</si>
  <si>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</si>
  <si>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</si>
  <si>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</si>
  <si>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</si>
  <si>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</si>
  <si>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</si>
  <si>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</si>
  <si>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</si>
  <si>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</si>
  <si>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</si>
  <si>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</si>
  <si>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</si>
  <si>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</si>
  <si>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</si>
  <si>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</si>
  <si>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</si>
  <si>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</si>
  <si>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</si>
  <si>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</si>
  <si>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</si>
  <si>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</si>
  <si>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</si>
  <si>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</si>
  <si>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</si>
  <si>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</si>
  <si>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</si>
  <si>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</si>
  <si>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</si>
  <si>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</si>
  <si>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</si>
  <si>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</si>
  <si>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</si>
  <si>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</si>
  <si>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</si>
  <si>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</si>
  <si>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</si>
  <si>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</si>
  <si>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</si>
  <si>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</si>
  <si>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</si>
  <si>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</si>
  <si>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</si>
  <si>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</si>
  <si>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</si>
  <si>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</si>
  <si>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</si>
  <si>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</si>
  <si>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</si>
  <si>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</si>
  <si>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</si>
  <si>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</si>
  <si>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</si>
  <si>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</si>
  <si>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</si>
  <si>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</si>
  <si>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</si>
  <si>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</si>
  <si>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</si>
  <si>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</si>
  <si>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</si>
  <si>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</si>
  <si>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</si>
  <si>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</si>
  <si>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</si>
  <si>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</si>
  <si>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</si>
  <si>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</si>
  <si>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</si>
  <si>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</si>
  <si>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</si>
  <si>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</si>
  <si>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</si>
  <si>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</si>
  <si>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</si>
  <si>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</si>
  <si>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</si>
  <si>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</si>
  <si>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</si>
  <si>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</si>
  <si>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</si>
  <si>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</si>
  <si>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</si>
  <si>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</si>
  <si>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</si>
  <si>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</si>
  <si>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</si>
  <si>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</si>
  <si>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</si>
  <si>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</si>
  <si>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</si>
  <si>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</si>
  <si>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</si>
  <si>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</si>
  <si>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</si>
  <si>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</si>
  <si>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</si>
  <si>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</si>
  <si>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</si>
  <si>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</si>
  <si>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</si>
  <si>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</si>
  <si>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</si>
  <si>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</si>
  <si>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</si>
  <si>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</si>
  <si>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</si>
  <si>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</si>
  <si>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</si>
  <si>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</si>
  <si>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</si>
  <si>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</si>
  <si>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</si>
  <si>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</si>
  <si>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</si>
  <si>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</si>
  <si>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</si>
  <si>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</si>
  <si>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</si>
  <si>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</si>
  <si>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</si>
  <si>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</si>
  <si>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</si>
  <si>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</si>
  <si>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</si>
  <si>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</si>
  <si>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</si>
  <si>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</si>
  <si>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</si>
  <si>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</si>
  <si>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</si>
  <si>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</si>
  <si>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</si>
  <si>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</si>
  <si>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</si>
  <si>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</si>
  <si>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</si>
  <si>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</si>
  <si>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</si>
  <si>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</si>
  <si>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</si>
  <si>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</si>
  <si>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</si>
  <si>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</si>
  <si>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</si>
  <si>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</si>
  <si>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</si>
  <si>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</si>
  <si>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</si>
  <si>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</si>
  <si>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</si>
  <si>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</si>
  <si>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</si>
  <si>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</si>
  <si>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</si>
  <si>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</si>
  <si>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</si>
  <si>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</si>
  <si>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</si>
  <si>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</si>
  <si>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</si>
  <si>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</si>
  <si>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</si>
  <si>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</si>
  <si>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</si>
  <si>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</si>
  <si>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</si>
  <si>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</si>
  <si>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</si>
  <si>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</si>
  <si>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</si>
  <si>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</si>
  <si>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</si>
  <si>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</si>
  <si>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</si>
  <si>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</si>
  <si>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</si>
  <si>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</si>
  <si>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</si>
  <si>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</si>
  <si>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</si>
  <si>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</si>
  <si>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</si>
  <si>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</si>
  <si>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</si>
  <si>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</si>
  <si>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</si>
  <si>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</si>
  <si>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</si>
  <si>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</si>
  <si>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</si>
  <si>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</si>
  <si>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</si>
  <si>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</si>
  <si>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</si>
  <si>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</si>
  <si>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</si>
  <si>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</si>
  <si>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</si>
  <si>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</si>
  <si>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</si>
  <si>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</si>
  <si>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</si>
  <si>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</si>
  <si>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</si>
  <si>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</si>
  <si>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</si>
  <si>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</si>
  <si>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</si>
  <si>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</si>
  <si>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</si>
  <si>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</si>
  <si>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</si>
  <si>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</si>
  <si>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</si>
  <si>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</si>
  <si>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</si>
  <si>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</si>
  <si>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</si>
  <si>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</si>
  <si>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</si>
  <si>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</si>
  <si>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</si>
  <si>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</si>
  <si>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</si>
  <si>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</si>
  <si>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</si>
  <si>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</si>
  <si>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</si>
  <si>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</si>
  <si>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</si>
  <si>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</si>
  <si>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</si>
  <si>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</si>
  <si>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</si>
  <si>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</si>
  <si>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</si>
  <si>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</si>
  <si>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</si>
  <si>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</si>
  <si>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</si>
  <si>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</si>
  <si>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</si>
  <si>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</si>
  <si>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</si>
  <si>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</si>
  <si>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</si>
  <si>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</si>
  <si>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</si>
  <si>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</si>
  <si>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</si>
  <si>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</si>
  <si>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</si>
  <si>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</si>
  <si>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</si>
  <si>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</si>
  <si>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</si>
  <si>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</si>
  <si>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</si>
  <si>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</si>
  <si>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</si>
  <si>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</si>
  <si>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</si>
  <si>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</si>
  <si>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</si>
  <si>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</si>
  <si>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</si>
  <si>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</si>
  <si>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</si>
  <si>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</si>
  <si>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</si>
  <si>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</si>
  <si>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</si>
  <si>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</si>
  <si>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</si>
  <si>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</si>
  <si>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</si>
  <si>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</si>
  <si>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</si>
  <si>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</si>
  <si>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</si>
  <si>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</si>
  <si>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</si>
  <si>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</si>
  <si>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</si>
  <si>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</si>
  <si>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</si>
  <si>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</si>
  <si>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</si>
  <si>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</si>
  <si>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</si>
  <si>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</si>
  <si>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</si>
  <si>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</si>
  <si>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</si>
  <si>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</si>
  <si>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</si>
  <si>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</si>
  <si>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</si>
  <si>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</si>
  <si>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</si>
  <si>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</si>
  <si>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</si>
  <si>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</si>
  <si>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</si>
  <si>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</si>
  <si>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</si>
  <si>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</si>
  <si>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</si>
  <si>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</si>
  <si>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</si>
  <si>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</si>
  <si>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</si>
  <si>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</si>
  <si>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</si>
  <si>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</si>
  <si>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</si>
  <si>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</si>
  <si>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</si>
  <si>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</si>
  <si>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</si>
  <si>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</si>
  <si>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</si>
  <si>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</si>
  <si>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</si>
  <si>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</si>
  <si>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</si>
  <si>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</si>
  <si>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</si>
  <si>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</si>
  <si>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</si>
  <si>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</si>
  <si>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</si>
  <si>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</si>
  <si>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</si>
  <si>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</si>
  <si>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</si>
  <si>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</si>
  <si>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</si>
  <si>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</si>
  <si>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</si>
  <si>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</si>
  <si>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</si>
  <si>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</si>
  <si>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</si>
  <si>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</si>
  <si>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</si>
  <si>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</si>
  <si>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</si>
  <si>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</si>
  <si>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</si>
  <si>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</si>
  <si>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</si>
  <si>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</si>
  <si>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</si>
  <si>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</si>
  <si>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</si>
  <si>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</si>
  <si>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</si>
  <si>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</si>
  <si>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</si>
  <si>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</si>
  <si>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</si>
  <si>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</si>
  <si>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</si>
  <si>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</si>
  <si>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</si>
  <si>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</si>
  <si>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</si>
  <si>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</si>
  <si>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</si>
  <si>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</si>
  <si>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</si>
  <si>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</si>
  <si>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</si>
  <si>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</si>
  <si>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</si>
  <si>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</si>
  <si>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</si>
  <si>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</si>
  <si>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</si>
  <si>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</si>
  <si>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</si>
  <si>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</si>
  <si>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</si>
  <si>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</si>
  <si>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</si>
  <si>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</si>
  <si>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</si>
  <si>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</si>
  <si>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</si>
  <si>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</si>
  <si>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</si>
  <si>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</si>
  <si>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</si>
  <si>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</si>
  <si>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</si>
  <si>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</si>
  <si>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</si>
  <si>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</si>
  <si>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</si>
  <si>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</si>
  <si>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</si>
  <si>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</si>
  <si>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</si>
  <si>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</si>
  <si>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</si>
  <si>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</si>
  <si>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</si>
  <si>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</si>
  <si>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</si>
  <si>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</si>
  <si>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</si>
  <si>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</si>
  <si>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</si>
  <si>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</si>
  <si>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</si>
  <si>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</si>
  <si>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</si>
  <si>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</si>
  <si>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</si>
  <si>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</si>
  <si>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</si>
  <si>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</si>
  <si>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</si>
  <si>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</si>
  <si>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</si>
  <si>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</si>
  <si>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</si>
  <si>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</si>
  <si>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</si>
  <si>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</si>
  <si>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</si>
  <si>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</si>
  <si>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</si>
  <si>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</si>
  <si>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</si>
  <si>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</si>
  <si>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</si>
  <si>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</si>
  <si>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</si>
  <si>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</si>
  <si>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</si>
  <si>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</si>
  <si>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</si>
  <si>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</si>
  <si>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</si>
  <si>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</si>
  <si>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</si>
  <si>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</si>
  <si>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</si>
  <si>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</si>
  <si>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</si>
  <si>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</si>
  <si>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</si>
  <si>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</si>
  <si>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</si>
  <si>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</si>
  <si>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</si>
  <si>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</si>
  <si>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</si>
  <si>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</si>
  <si>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</si>
  <si>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</si>
  <si>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</si>
  <si>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</si>
  <si>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</si>
  <si>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</si>
  <si>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</si>
  <si>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</si>
  <si>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</si>
  <si>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</si>
  <si>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</si>
  <si>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</si>
  <si>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</si>
  <si>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</si>
  <si>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</si>
  <si>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</si>
  <si>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</si>
  <si>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</si>
  <si>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</si>
  <si>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</si>
  <si>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</si>
  <si>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</si>
  <si>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</si>
  <si>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</si>
  <si>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</si>
  <si>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</si>
  <si>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</si>
  <si>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</si>
  <si>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</si>
  <si>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</si>
  <si>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</si>
  <si>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</si>
  <si>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</si>
  <si>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</si>
  <si>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</si>
  <si>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</si>
  <si>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</si>
  <si>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</si>
  <si>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</si>
  <si>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</si>
  <si>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</si>
  <si>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</si>
  <si>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</si>
  <si>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</si>
  <si>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</si>
  <si>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</si>
  <si>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</si>
  <si>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</si>
  <si>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</si>
  <si>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</si>
  <si>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</si>
  <si>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</si>
  <si>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</si>
  <si>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</si>
  <si>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</si>
  <si>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</si>
  <si>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</si>
  <si>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</si>
  <si>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</si>
  <si>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</si>
  <si>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</si>
  <si>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</si>
  <si>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</si>
  <si>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</si>
  <si>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</si>
  <si>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</si>
  <si>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</si>
  <si>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</si>
  <si>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</si>
  <si>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</si>
  <si>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</si>
  <si>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</si>
  <si>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</si>
  <si>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</si>
  <si>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</si>
  <si>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</si>
  <si>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</si>
  <si>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</si>
  <si>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</si>
  <si>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</si>
  <si>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</si>
  <si>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</si>
  <si>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</si>
  <si>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</si>
  <si>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</si>
  <si>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</si>
  <si>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</si>
  <si>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</si>
  <si>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</si>
  <si>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</si>
  <si>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</si>
  <si>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</si>
  <si>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</si>
  <si>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</si>
  <si>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</si>
  <si>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</si>
  <si>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</si>
  <si>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</si>
  <si>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</si>
  <si>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</si>
  <si>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</si>
  <si>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</si>
  <si>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</si>
  <si>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</si>
  <si>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</si>
  <si>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</si>
  <si>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</si>
  <si>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</si>
  <si>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</si>
  <si>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</si>
  <si>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</si>
  <si>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</si>
  <si>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</si>
  <si>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</si>
  <si>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</si>
  <si>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</si>
  <si>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</si>
  <si>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</si>
  <si>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</si>
  <si>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</si>
  <si>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</si>
  <si>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</si>
  <si>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</si>
  <si>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</si>
  <si>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</si>
  <si>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</si>
  <si>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</si>
  <si>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</si>
  <si>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</si>
  <si>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</si>
  <si>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</si>
  <si>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</si>
  <si>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</si>
  <si>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</si>
  <si>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</si>
  <si>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</si>
  <si>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</si>
  <si>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</si>
  <si>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</si>
  <si>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</si>
  <si>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</si>
  <si>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</si>
  <si>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</si>
  <si>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</si>
  <si>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</si>
  <si>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</si>
  <si>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</si>
  <si>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</si>
  <si>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</si>
  <si>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</si>
  <si>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</si>
  <si>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</si>
  <si>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</si>
  <si>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</si>
  <si>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</si>
  <si>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</si>
  <si>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</si>
  <si>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</si>
  <si>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</si>
  <si>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</si>
  <si>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</si>
  <si>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</si>
  <si>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</si>
  <si>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</si>
  <si>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</si>
  <si>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</si>
  <si>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</si>
  <si>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</si>
  <si>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</si>
  <si>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</si>
  <si>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</si>
  <si>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</si>
  <si>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</si>
  <si>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</si>
  <si>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</si>
  <si>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</si>
  <si>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</si>
  <si>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</si>
  <si>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</si>
  <si>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</si>
  <si>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</si>
  <si>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</si>
  <si>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</si>
  <si>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</si>
  <si>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</si>
  <si>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</si>
  <si>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</si>
  <si>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</si>
  <si>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</si>
  <si>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</si>
  <si>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</si>
  <si>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</si>
  <si>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</si>
  <si>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</si>
  <si>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</si>
  <si>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</si>
  <si>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</si>
  <si>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</si>
  <si>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</si>
  <si>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</si>
  <si>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</si>
  <si>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</si>
  <si>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</si>
  <si>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</si>
  <si>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</si>
  <si>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</si>
  <si>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</si>
  <si>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</si>
  <si>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</si>
  <si>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</si>
  <si>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</si>
  <si>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</si>
  <si>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</si>
  <si>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</si>
  <si>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</si>
  <si>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</si>
  <si>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</si>
  <si>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</si>
  <si>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</si>
  <si>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</si>
  <si>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</si>
  <si>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</si>
  <si>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</si>
  <si>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</si>
  <si>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</si>
  <si>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</si>
  <si>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</si>
  <si>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</si>
  <si>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</si>
  <si>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</si>
  <si>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</si>
  <si>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</si>
  <si>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</si>
  <si>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</si>
  <si>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</si>
  <si>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</si>
  <si>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</si>
  <si>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</si>
  <si>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</si>
  <si>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</si>
  <si>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</si>
  <si>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</si>
  <si>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</si>
  <si>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</si>
  <si>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</si>
  <si>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</si>
  <si>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</si>
  <si>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</si>
  <si>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</si>
  <si>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</si>
  <si>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</si>
  <si>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</si>
  <si>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</si>
  <si>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</si>
  <si>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</si>
  <si>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</si>
  <si>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</si>
  <si>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</si>
  <si>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</si>
  <si>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</si>
  <si>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</si>
  <si>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</si>
  <si>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</si>
  <si>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</si>
  <si>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</si>
  <si>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</si>
  <si>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</si>
  <si>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</si>
  <si>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</si>
  <si>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</si>
  <si>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</si>
  <si>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</si>
  <si>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</si>
  <si>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</si>
  <si>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</si>
  <si>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</si>
  <si>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</si>
  <si>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</si>
  <si>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</si>
  <si>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</si>
  <si>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</si>
  <si>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</si>
  <si>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</si>
  <si>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</si>
  <si>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</si>
  <si>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</si>
  <si>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</si>
  <si>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</si>
  <si>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</si>
  <si>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</si>
  <si>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</si>
  <si>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</si>
  <si>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</si>
  <si>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</si>
  <si>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</si>
  <si>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</si>
  <si>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</si>
  <si>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</si>
  <si>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</si>
  <si>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</si>
  <si>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</si>
  <si>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</si>
  <si>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</si>
  <si>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</si>
  <si>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</si>
  <si>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</si>
  <si>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</si>
  <si>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</si>
  <si>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</si>
  <si>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</si>
  <si>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</si>
  <si>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</si>
  <si>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</si>
  <si>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</si>
  <si>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</si>
  <si>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</si>
  <si>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</si>
  <si>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</si>
  <si>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</si>
  <si>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</si>
  <si>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</si>
  <si>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</si>
  <si>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</si>
  <si>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</si>
  <si>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</si>
  <si>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</si>
  <si>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</si>
  <si>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</si>
  <si>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</si>
  <si>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</si>
  <si>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</si>
  <si>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</si>
  <si>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</si>
  <si>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</si>
  <si>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</si>
  <si>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</si>
  <si>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</si>
  <si>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</si>
  <si>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</si>
  <si>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</si>
  <si>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</si>
  <si>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</si>
  <si>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</si>
  <si>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</si>
  <si>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</si>
  <si>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</si>
  <si>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</si>
  <si>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</si>
  <si>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</si>
  <si>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</si>
  <si>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</si>
  <si>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</si>
  <si>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</si>
  <si>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</si>
  <si>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</si>
  <si>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</si>
  <si>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</si>
  <si>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</si>
  <si>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</si>
  <si>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</si>
  <si>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</si>
  <si>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</si>
  <si>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</si>
  <si>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</si>
  <si>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</si>
  <si>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</si>
  <si>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</si>
  <si>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</si>
  <si>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</si>
  <si>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</si>
  <si>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</si>
  <si>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</si>
  <si>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</si>
  <si>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</si>
  <si>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</si>
  <si>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</si>
  <si>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</si>
  <si>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</si>
  <si>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</si>
  <si>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</si>
  <si>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</si>
  <si>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</si>
  <si>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</si>
  <si>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</si>
  <si>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</si>
  <si>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</si>
  <si>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</si>
  <si>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</si>
  <si>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</si>
  <si>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</si>
  <si>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</si>
  <si>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</si>
  <si>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</si>
  <si>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</si>
  <si>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</si>
  <si>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</si>
  <si>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</si>
  <si>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</si>
  <si>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</si>
  <si>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</si>
  <si>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</si>
  <si>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</si>
  <si>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</si>
  <si>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</si>
  <si>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</si>
  <si>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</si>
  <si>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</si>
  <si>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</si>
  <si>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</si>
  <si>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</si>
  <si>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</si>
  <si>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</si>
  <si>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</si>
  <si>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</si>
  <si>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</si>
  <si>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</si>
  <si>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</si>
  <si>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</si>
  <si>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</si>
  <si>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</si>
  <si>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</si>
  <si>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</si>
  <si>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</si>
  <si>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</si>
  <si>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</si>
  <si>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</si>
  <si>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</si>
  <si>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</si>
  <si>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</si>
  <si>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</si>
  <si>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</si>
  <si>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</si>
  <si>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</si>
  <si>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</si>
  <si>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</si>
  <si>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</si>
  <si>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</si>
  <si>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</si>
  <si>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</si>
  <si>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</si>
  <si>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</si>
  <si>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</si>
  <si>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</si>
  <si>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</si>
  <si>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</si>
  <si>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</si>
  <si>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</si>
  <si>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</si>
  <si>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</si>
  <si>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</si>
  <si>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</si>
  <si>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</si>
  <si>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</si>
  <si>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</si>
  <si>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</si>
  <si>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</si>
  <si>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</si>
  <si>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</si>
  <si>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</si>
  <si>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</si>
  <si>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</si>
  <si>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</si>
  <si>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</si>
  <si>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</si>
  <si>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</si>
  <si>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</si>
  <si>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</si>
  <si>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</si>
  <si>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</si>
  <si>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</si>
  <si>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</si>
  <si>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</si>
  <si>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</si>
  <si>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</si>
  <si>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</si>
  <si>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</si>
  <si>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</si>
  <si>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</si>
  <si>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</si>
  <si>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</si>
  <si>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</si>
  <si>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</si>
  <si>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</si>
  <si>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</si>
  <si>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</si>
  <si>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</si>
  <si>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</si>
  <si>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</si>
  <si>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</si>
  <si>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</si>
  <si>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</si>
  <si>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</si>
  <si>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</si>
  <si>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</si>
  <si>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</si>
  <si>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</si>
  <si>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</si>
  <si>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</si>
  <si>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</si>
  <si>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</si>
  <si>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</si>
  <si>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</si>
  <si>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</si>
  <si>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</si>
  <si>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</si>
  <si>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</si>
  <si>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</si>
  <si>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</si>
  <si>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</si>
  <si>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</si>
  <si>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</si>
  <si>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</si>
  <si>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</si>
  <si>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</si>
  <si>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</si>
  <si>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</si>
  <si>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</si>
  <si>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</si>
  <si>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</si>
  <si>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</si>
  <si>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</si>
  <si>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</si>
  <si>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</si>
  <si>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</si>
  <si>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</si>
  <si>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</si>
  <si>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</si>
  <si>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</si>
  <si>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</si>
  <si>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</si>
  <si>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</si>
  <si>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</si>
  <si>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</si>
  <si>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</si>
  <si>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</si>
  <si>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</si>
  <si>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</si>
  <si>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</si>
  <si>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</si>
  <si>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</si>
  <si>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</si>
  <si>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</si>
  <si>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</si>
  <si>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</si>
  <si>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</si>
  <si>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</si>
  <si>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</si>
  <si>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</si>
  <si>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</si>
  <si>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</si>
  <si>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</si>
  <si>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</si>
  <si>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</si>
  <si>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</si>
  <si>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</si>
  <si>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</si>
  <si>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</si>
  <si>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</si>
  <si>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</si>
  <si>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</si>
  <si>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</si>
  <si>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</si>
  <si>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</si>
  <si>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</si>
  <si>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</si>
  <si>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</si>
  <si>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</si>
  <si>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</si>
  <si>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</si>
  <si>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</si>
  <si>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</si>
  <si>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</si>
  <si>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</si>
  <si>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</si>
  <si>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</si>
  <si>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</si>
  <si>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</si>
  <si>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</si>
  <si>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</si>
  <si>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</si>
  <si>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</si>
  <si>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</si>
  <si>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</si>
  <si>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</si>
  <si>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</si>
  <si>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</si>
  <si>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</si>
  <si>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</si>
  <si>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</si>
  <si>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</si>
  <si>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</si>
  <si>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</si>
  <si>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</si>
  <si>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</si>
  <si>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</si>
  <si>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</si>
  <si>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</si>
  <si>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</si>
  <si>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</si>
  <si>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</si>
  <si>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</si>
  <si>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</si>
  <si>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</si>
  <si>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</si>
  <si>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</si>
  <si>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</si>
  <si>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</si>
  <si>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</si>
  <si>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</si>
  <si>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</si>
  <si>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</si>
  <si>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</si>
  <si>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</si>
  <si>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</si>
  <si>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</si>
  <si>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</si>
  <si>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</si>
  <si>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</si>
  <si>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</si>
  <si>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</si>
  <si>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</si>
  <si>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</si>
  <si>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</si>
  <si>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</si>
  <si>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</si>
  <si>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</si>
  <si>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</si>
  <si>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</si>
  <si>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</si>
  <si>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</si>
  <si>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</si>
  <si>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</si>
  <si>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</si>
  <si>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</si>
  <si>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</si>
  <si>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</si>
  <si>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</si>
  <si>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</si>
  <si>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</si>
  <si>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</si>
  <si>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</si>
  <si>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</si>
  <si>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</si>
  <si>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</si>
  <si>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</si>
  <si>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</si>
  <si>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</si>
  <si>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</si>
  <si>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</si>
  <si>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</si>
  <si>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</si>
  <si>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</si>
  <si>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</si>
  <si>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</si>
  <si>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</si>
  <si>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</si>
  <si>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</si>
  <si>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</si>
  <si>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</si>
  <si>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</si>
  <si>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</si>
  <si>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</si>
  <si>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</si>
  <si>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</si>
  <si>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</si>
  <si>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</si>
  <si>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</si>
  <si>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</si>
  <si>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</si>
  <si>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</si>
  <si>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</si>
  <si>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</si>
  <si>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</si>
  <si>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</si>
  <si>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</si>
  <si>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</si>
  <si>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</si>
  <si>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</si>
  <si>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</si>
  <si>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</si>
  <si>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</si>
  <si>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</si>
  <si>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</si>
  <si>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</si>
  <si>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</si>
  <si>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</si>
  <si>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</si>
  <si>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</si>
  <si>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</si>
  <si>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</si>
  <si>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</si>
  <si>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</si>
  <si>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</si>
  <si>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</si>
  <si>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</si>
  <si>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</si>
  <si>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</si>
  <si>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</si>
  <si>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</si>
  <si>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</si>
  <si>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</si>
  <si>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</si>
  <si>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</si>
  <si>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</si>
  <si>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</si>
  <si>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</si>
  <si>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</si>
  <si>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</si>
  <si>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</si>
  <si>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</si>
  <si>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</si>
  <si>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</si>
  <si>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</si>
  <si>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</si>
  <si>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</si>
  <si>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</si>
  <si>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</si>
  <si>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</si>
  <si>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</si>
  <si>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</si>
  <si>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</si>
  <si>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</si>
  <si>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</si>
  <si>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</si>
  <si>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</si>
  <si>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</si>
  <si>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</si>
  <si>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</si>
  <si>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</si>
  <si>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</si>
  <si>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</si>
  <si>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</si>
  <si>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</si>
  <si>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</si>
  <si>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</si>
  <si>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</si>
  <si>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</si>
  <si>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</si>
  <si>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</si>
  <si>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</si>
  <si>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</si>
  <si>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</si>
  <si>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</si>
  <si>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</si>
  <si>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</si>
  <si>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</si>
  <si>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</si>
  <si>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</si>
  <si>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</si>
  <si>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</si>
  <si>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</si>
  <si>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</si>
  <si>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</si>
  <si>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</si>
  <si>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</si>
  <si>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</si>
  <si>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</si>
  <si>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</si>
  <si>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</si>
  <si>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</si>
  <si>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</si>
  <si>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</si>
  <si>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</si>
  <si>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</si>
  <si>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</si>
  <si>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</si>
  <si>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</si>
  <si>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</si>
  <si>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</si>
  <si>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</si>
  <si>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</si>
  <si>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</si>
  <si>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</si>
  <si>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</si>
  <si>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</si>
  <si>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</si>
  <si>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</si>
  <si>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</si>
  <si>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</si>
  <si>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</si>
  <si>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</si>
  <si>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</si>
  <si>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</si>
  <si>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</si>
  <si>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</si>
  <si>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</si>
  <si>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</si>
  <si>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</si>
  <si>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</si>
  <si>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</si>
  <si>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</si>
  <si>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</si>
  <si>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</si>
  <si>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</si>
  <si>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</si>
  <si>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</si>
  <si>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</si>
  <si>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</si>
  <si>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</si>
  <si>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</si>
  <si>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</si>
  <si>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</si>
  <si>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</si>
  <si>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</si>
  <si>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</si>
  <si>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</si>
  <si>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</si>
  <si>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</si>
  <si>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</si>
  <si>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</si>
  <si>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</si>
  <si>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</si>
  <si>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</si>
  <si>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</si>
  <si>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</si>
  <si>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</si>
  <si>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</si>
  <si>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</si>
  <si>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</si>
  <si>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</si>
  <si>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</si>
  <si>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</si>
  <si>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</si>
  <si>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</si>
  <si>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</si>
  <si>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</si>
  <si>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</si>
  <si>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</si>
  <si>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</si>
  <si>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</si>
  <si>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</si>
  <si>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</si>
  <si>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</si>
  <si>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</si>
  <si>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</si>
  <si>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</si>
  <si>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</si>
  <si>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</si>
  <si>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</si>
  <si>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</si>
  <si>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</si>
  <si>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</si>
  <si>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</si>
  <si>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</si>
  <si>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</si>
  <si>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</si>
  <si>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</si>
  <si>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</si>
  <si>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</si>
  <si>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</si>
  <si>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</si>
  <si>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</si>
  <si>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</si>
  <si>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</si>
  <si>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</si>
  <si>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</si>
  <si>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</si>
  <si>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</si>
  <si>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</si>
  <si>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</si>
  <si>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</si>
  <si>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</si>
  <si>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</si>
  <si>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</si>
  <si>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</si>
  <si>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</si>
  <si>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</si>
  <si>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</si>
  <si>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</si>
  <si>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</si>
  <si>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</si>
  <si>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</si>
  <si>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</si>
  <si>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</si>
  <si>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</si>
  <si>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</si>
  <si>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</si>
  <si>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</si>
  <si>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</si>
  <si>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</si>
  <si>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</si>
  <si>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</si>
  <si>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</si>
  <si>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</si>
  <si>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</si>
  <si>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</si>
  <si>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</si>
  <si>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</si>
  <si>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</si>
  <si>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</si>
  <si>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</si>
  <si>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</si>
  <si>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</si>
  <si>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</si>
  <si>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</si>
  <si>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</si>
  <si>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</si>
  <si>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</si>
  <si>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</si>
  <si>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</si>
  <si>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</si>
  <si>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</si>
  <si>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</si>
  <si>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</si>
  <si>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</si>
  <si>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</si>
  <si>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</si>
  <si>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</si>
  <si>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</si>
  <si>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</si>
  <si>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</si>
  <si>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</si>
  <si>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</si>
  <si>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</si>
  <si>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</si>
  <si>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</si>
  <si>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</si>
  <si>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</si>
  <si>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</si>
  <si>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</si>
  <si>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</si>
  <si>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</si>
  <si>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</si>
  <si>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</si>
  <si>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</si>
  <si>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</si>
  <si>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</si>
  <si>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</si>
  <si>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</si>
  <si>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</si>
  <si>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</si>
  <si>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</si>
  <si>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</si>
  <si>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</si>
  <si>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</si>
  <si>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</si>
  <si>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</si>
  <si>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</si>
  <si>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</si>
  <si>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</si>
  <si>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</si>
  <si>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</si>
  <si>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</si>
  <si>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</si>
  <si>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</si>
  <si>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</si>
  <si>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</si>
  <si>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</si>
  <si>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</si>
  <si>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</si>
  <si>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</si>
  <si>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</si>
  <si>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</si>
  <si>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</si>
  <si>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</si>
  <si>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</si>
  <si>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</si>
  <si>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</si>
  <si>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</si>
  <si>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</si>
  <si>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</si>
  <si>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</si>
  <si>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</si>
  <si>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</si>
  <si>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</si>
  <si>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</si>
  <si>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</si>
  <si>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</si>
  <si>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</si>
  <si>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</si>
  <si>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</si>
  <si>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</si>
  <si>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</si>
  <si>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</si>
  <si>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</si>
  <si>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</si>
  <si>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</si>
  <si>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</si>
  <si>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</si>
  <si>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</si>
  <si>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</si>
  <si>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</si>
  <si>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</si>
  <si>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</si>
  <si>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</si>
  <si>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</si>
  <si>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</si>
  <si>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</si>
  <si>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</si>
  <si>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</si>
  <si>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</si>
  <si>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</si>
  <si>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</si>
  <si>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</si>
  <si>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</si>
  <si>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</si>
  <si>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</si>
  <si>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</si>
  <si>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</si>
  <si>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</si>
  <si>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</si>
  <si>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</si>
  <si>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</si>
  <si>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</si>
  <si>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</si>
  <si>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</si>
  <si>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</si>
  <si>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</si>
  <si>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</si>
  <si>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</si>
  <si>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</si>
  <si>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</si>
  <si>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</si>
  <si>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</si>
  <si>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</si>
  <si>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</si>
  <si>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</si>
  <si>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</si>
  <si>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</si>
  <si>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</si>
  <si>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</si>
  <si>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</si>
  <si>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</si>
  <si>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</si>
  <si>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</si>
  <si>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</si>
  <si>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</si>
  <si>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</si>
  <si>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</si>
  <si>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</si>
  <si>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</si>
  <si>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</si>
  <si>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</si>
  <si>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</si>
  <si>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</si>
  <si>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</si>
  <si>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</si>
  <si>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</si>
  <si>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</si>
  <si>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</si>
  <si>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</si>
  <si>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</si>
  <si>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</si>
  <si>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</si>
  <si>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</si>
  <si>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</si>
  <si>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</si>
  <si>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</si>
  <si>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</si>
  <si>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</si>
  <si>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</si>
  <si>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</si>
  <si>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</si>
  <si>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</si>
  <si>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</si>
  <si>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</si>
  <si>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</si>
  <si>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</si>
  <si>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</si>
  <si>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</si>
  <si>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</si>
  <si>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</si>
  <si>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</si>
  <si>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</si>
  <si>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</si>
  <si>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</si>
  <si>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</si>
  <si>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</si>
  <si>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</si>
  <si>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</si>
  <si>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</si>
  <si>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</si>
  <si>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</si>
  <si>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</si>
  <si>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</si>
  <si>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</si>
  <si>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</si>
  <si>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</si>
  <si>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</si>
  <si>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</si>
  <si>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</si>
  <si>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</si>
  <si>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</si>
  <si>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</si>
  <si>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</si>
  <si>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</si>
  <si>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</si>
  <si>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</si>
  <si>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</si>
  <si>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</si>
  <si>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</si>
  <si>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</si>
  <si>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</si>
  <si>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</si>
  <si>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</si>
  <si>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</si>
  <si>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</si>
  <si>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</si>
  <si>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</si>
  <si>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</si>
  <si>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</si>
  <si>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</si>
  <si>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</si>
  <si>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</si>
  <si>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</si>
  <si>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</si>
  <si>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</si>
  <si>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</si>
  <si>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</si>
  <si>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</si>
  <si>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</si>
  <si>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</si>
  <si>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</si>
  <si>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</si>
  <si>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</si>
  <si>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</si>
  <si>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</si>
  <si>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</si>
  <si>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</si>
  <si>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</si>
  <si>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</si>
  <si>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</si>
  <si>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</si>
  <si>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</si>
  <si>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</si>
  <si>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</si>
  <si>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</si>
  <si>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</si>
  <si>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</si>
  <si>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</si>
  <si>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</si>
  <si>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</si>
  <si>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</si>
  <si>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</si>
  <si>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</si>
  <si>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</si>
  <si>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</si>
  <si>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</si>
  <si>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</si>
  <si>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</si>
  <si>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</si>
  <si>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</si>
  <si>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</si>
  <si>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</si>
  <si>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</si>
  <si>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</si>
  <si>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</si>
  <si>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</si>
  <si>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</si>
  <si>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</si>
  <si>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</si>
  <si>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</si>
  <si>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</si>
  <si>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</si>
  <si>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</si>
  <si>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</si>
  <si>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</si>
  <si>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</si>
  <si>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</si>
  <si>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</si>
  <si>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</si>
  <si>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</si>
  <si>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</si>
  <si>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</si>
  <si>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</si>
  <si>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</si>
  <si>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</si>
  <si>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</si>
  <si>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</si>
  <si>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</si>
  <si>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</si>
  <si>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</si>
  <si>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</si>
  <si>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</si>
  <si>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</si>
  <si>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</si>
  <si>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</si>
  <si>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</si>
  <si>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</si>
  <si>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</si>
  <si>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</si>
  <si>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</si>
  <si>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</si>
  <si>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</si>
  <si>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</si>
  <si>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</si>
  <si>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</si>
  <si>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</si>
  <si>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</si>
  <si>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</si>
  <si>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</si>
  <si>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</si>
  <si>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</si>
  <si>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</si>
  <si>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</si>
  <si>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</si>
  <si>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</si>
  <si>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</si>
  <si>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</si>
  <si>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</si>
  <si>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</si>
  <si>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</si>
  <si>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</si>
  <si>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</si>
  <si>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</si>
  <si>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</si>
  <si>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</si>
  <si>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</si>
  <si>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</si>
  <si>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</si>
  <si>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</si>
  <si>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</si>
  <si>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</si>
  <si>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</si>
  <si>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</si>
  <si>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</si>
  <si>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</si>
  <si>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</si>
  <si>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</si>
  <si>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</si>
  <si>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</si>
  <si>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</si>
  <si>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</si>
  <si>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</si>
  <si>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</si>
  <si>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</si>
  <si>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</si>
  <si>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</si>
  <si>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</si>
  <si>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</si>
  <si>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</si>
  <si>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</si>
  <si>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</si>
  <si>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</si>
  <si>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</si>
  <si>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</si>
  <si>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</si>
  <si>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</si>
  <si>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</si>
  <si>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</si>
  <si>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</si>
  <si>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</si>
  <si>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</si>
  <si>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</si>
  <si>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</si>
  <si>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</si>
  <si>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</si>
  <si>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</si>
  <si>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</si>
  <si>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</si>
  <si>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</si>
  <si>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</si>
  <si>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</si>
  <si>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</si>
  <si>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</si>
  <si>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</si>
  <si>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</si>
  <si>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</si>
  <si>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</si>
  <si>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</si>
  <si>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</si>
  <si>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</si>
  <si>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</si>
  <si>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</si>
  <si>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</si>
  <si>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</si>
  <si>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</si>
  <si>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</si>
  <si>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</si>
  <si>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</si>
  <si>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</si>
  <si>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</si>
  <si>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</si>
  <si>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</si>
  <si>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</si>
  <si>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</si>
  <si>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</si>
  <si>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</si>
  <si>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</si>
  <si>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</si>
  <si>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</si>
  <si>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</si>
  <si>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</si>
  <si>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</si>
  <si>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</si>
  <si>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</si>
  <si>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</si>
  <si>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</si>
  <si>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</si>
  <si>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</si>
  <si>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</si>
  <si>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</si>
  <si>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</si>
  <si>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</si>
  <si>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</si>
  <si>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</si>
  <si>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</si>
  <si>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</si>
  <si>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</si>
  <si>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</si>
  <si>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</si>
  <si>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</si>
  <si>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</si>
  <si>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</si>
  <si>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</si>
  <si>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</si>
  <si>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</si>
  <si>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</si>
  <si>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</si>
  <si>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</si>
  <si>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</si>
  <si>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</si>
  <si>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</si>
  <si>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</si>
  <si>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</si>
  <si>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</si>
  <si>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</si>
  <si>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</si>
  <si>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</si>
  <si>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</si>
  <si>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</si>
  <si>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</si>
  <si>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</si>
  <si>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</si>
  <si>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</si>
  <si>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</si>
  <si>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</si>
  <si>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</si>
  <si>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</si>
  <si>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</si>
  <si>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</si>
  <si>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</si>
  <si>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</si>
  <si>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</si>
  <si>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</si>
  <si>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</si>
  <si>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</si>
  <si>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</si>
  <si>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</si>
  <si>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</si>
  <si>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</si>
  <si>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</si>
  <si>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</si>
  <si>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</si>
  <si>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</si>
  <si>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</si>
  <si>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</si>
  <si>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</si>
  <si>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</si>
  <si>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</si>
  <si>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</si>
  <si>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</si>
  <si>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</si>
  <si>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</si>
  <si>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</si>
  <si>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</si>
  <si>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</si>
  <si>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</si>
  <si>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</si>
  <si>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</si>
  <si>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</si>
  <si>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</si>
  <si>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</si>
  <si>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</si>
  <si>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</si>
  <si>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</si>
  <si>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</si>
  <si>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</si>
  <si>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</si>
  <si>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</si>
  <si>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</si>
  <si>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</si>
  <si>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</si>
  <si>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</si>
  <si>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</si>
  <si>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</si>
  <si>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</si>
  <si>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</si>
  <si>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</si>
  <si>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</si>
  <si>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</si>
  <si>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</si>
  <si>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</si>
  <si>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</si>
  <si>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</si>
  <si>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</si>
  <si>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</si>
  <si>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</si>
  <si>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</si>
  <si>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</si>
  <si>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</si>
  <si>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</si>
  <si>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</si>
  <si>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</si>
  <si>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</si>
  <si>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</si>
  <si>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</si>
  <si>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</si>
  <si>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</si>
  <si>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</si>
  <si>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</si>
  <si>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</si>
  <si>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</si>
  <si>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</si>
  <si>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</si>
  <si>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</si>
  <si>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</si>
  <si>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</si>
  <si>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</si>
  <si>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</si>
  <si>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</si>
  <si>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</si>
  <si>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</si>
  <si>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</si>
  <si>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</si>
  <si>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</si>
  <si>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</si>
  <si>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</si>
  <si>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</si>
  <si>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</si>
  <si>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</si>
  <si>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</si>
  <si>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</si>
  <si>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</si>
  <si>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</si>
  <si>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</si>
  <si>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</si>
  <si>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</si>
  <si>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</si>
  <si>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</si>
  <si>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</si>
  <si>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</si>
  <si>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</si>
  <si>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</si>
  <si>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</si>
  <si>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</si>
  <si>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</si>
  <si>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</si>
  <si>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</si>
  <si>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</si>
  <si>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</si>
  <si>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</si>
  <si>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</si>
  <si>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</si>
  <si>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</si>
  <si>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</si>
  <si>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</si>
  <si>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</si>
  <si>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</si>
  <si>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</si>
  <si>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</si>
  <si>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</si>
  <si>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</si>
  <si>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</si>
  <si>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</si>
  <si>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</si>
  <si>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</si>
  <si>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</si>
  <si>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</si>
  <si>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</si>
  <si>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</si>
  <si>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</si>
  <si>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</si>
  <si>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</si>
  <si>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</si>
  <si>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</si>
  <si>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</si>
  <si>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</si>
  <si>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</si>
  <si>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</si>
  <si>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</si>
  <si>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</si>
  <si>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</si>
  <si>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</si>
  <si>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</si>
  <si>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</si>
  <si>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</si>
  <si>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</si>
  <si>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</si>
  <si>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</si>
  <si>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</si>
  <si>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</si>
  <si>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</si>
  <si>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</si>
  <si>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</si>
  <si>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</si>
  <si>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</si>
  <si>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</si>
  <si>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</si>
  <si>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</si>
  <si>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</si>
  <si>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</si>
  <si>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</si>
  <si>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</si>
  <si>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</si>
  <si>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</si>
  <si>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</si>
  <si>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</si>
  <si>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</si>
  <si>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</si>
  <si>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</si>
  <si>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</si>
  <si>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</si>
  <si>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</si>
  <si>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</si>
  <si>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</si>
  <si>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</si>
  <si>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</si>
  <si>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</si>
  <si>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</si>
  <si>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</si>
  <si>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</si>
  <si>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</si>
  <si>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</si>
  <si>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</si>
  <si>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</si>
  <si>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</si>
  <si>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</si>
  <si>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</si>
  <si>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</si>
  <si>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</si>
  <si>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</si>
  <si>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</si>
  <si>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</si>
  <si>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</si>
  <si>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</si>
  <si>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</si>
  <si>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</si>
  <si>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</si>
  <si>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</si>
  <si>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</si>
  <si>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</si>
  <si>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</si>
  <si>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</si>
  <si>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</si>
  <si>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</si>
  <si>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</si>
  <si>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</si>
  <si>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</si>
  <si>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</si>
  <si>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</si>
  <si>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</si>
  <si>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</si>
  <si>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</si>
  <si>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</si>
  <si>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</si>
  <si>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</si>
  <si>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</si>
  <si>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</si>
  <si>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</si>
  <si>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</si>
  <si>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</si>
  <si>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</si>
  <si>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</si>
  <si>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</si>
  <si>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</si>
  <si>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</si>
  <si>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</si>
  <si>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</si>
  <si>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</si>
  <si>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</si>
  <si>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</si>
  <si>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</si>
  <si>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</si>
  <si>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</si>
  <si>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</si>
  <si>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</si>
  <si>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</si>
  <si>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</si>
  <si>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</si>
  <si>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</si>
  <si>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</si>
  <si>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</si>
  <si>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</si>
  <si>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</si>
  <si>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</si>
  <si>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</si>
  <si>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</si>
  <si>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</si>
  <si>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</si>
  <si>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</si>
  <si>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</si>
  <si>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</si>
  <si>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</si>
  <si>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</si>
  <si>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</si>
  <si>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</si>
  <si>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</si>
  <si>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</si>
  <si>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</si>
  <si>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</si>
  <si>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</si>
  <si>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</si>
  <si>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</si>
  <si>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</si>
  <si>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</si>
  <si>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</si>
  <si>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</si>
  <si>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</si>
  <si>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</si>
  <si>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</si>
  <si>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</si>
  <si>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</si>
  <si>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</si>
  <si>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</si>
  <si>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</si>
  <si>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</si>
  <si>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</si>
  <si>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</si>
  <si>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</si>
  <si>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</si>
  <si>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</si>
  <si>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</si>
  <si>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</si>
  <si>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</si>
  <si>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</si>
  <si>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</si>
  <si>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</si>
  <si>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</si>
  <si>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</si>
  <si>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</si>
  <si>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</si>
  <si>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</si>
  <si>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</si>
  <si>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</si>
  <si>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</si>
  <si>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</si>
  <si>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</si>
  <si>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</si>
  <si>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</si>
  <si>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</si>
  <si>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</si>
  <si>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</si>
  <si>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</si>
  <si>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</si>
  <si>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</si>
  <si>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</si>
  <si>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</si>
  <si>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</si>
  <si>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</si>
  <si>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</si>
  <si>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</si>
  <si>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</si>
  <si>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</si>
  <si>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</si>
  <si>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</si>
  <si>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</si>
  <si>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</si>
  <si>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</si>
  <si>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</si>
  <si>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</si>
  <si>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</si>
  <si>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</si>
  <si>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</si>
  <si>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</si>
  <si>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</si>
  <si>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</si>
  <si>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</si>
  <si>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</si>
  <si>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</si>
  <si>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</si>
  <si>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</si>
  <si>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</si>
  <si>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</si>
  <si>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</si>
  <si>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</si>
  <si>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</si>
  <si>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</si>
  <si>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</si>
  <si>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</si>
  <si>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</si>
  <si>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</si>
  <si>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</si>
  <si>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</si>
  <si>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</si>
  <si>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</si>
  <si>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</si>
  <si>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</si>
  <si>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</si>
  <si>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</si>
  <si>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</si>
  <si>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</si>
  <si>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</si>
  <si>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</si>
  <si>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</si>
  <si>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</si>
  <si>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</si>
  <si>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</si>
  <si>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</si>
  <si>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</si>
  <si>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</si>
  <si>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</si>
  <si>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</si>
  <si>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</si>
  <si>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</si>
  <si>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</si>
  <si>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</si>
  <si>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</si>
  <si>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</si>
  <si>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</si>
  <si>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</si>
  <si>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</si>
  <si>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</si>
  <si>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</si>
  <si>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</si>
  <si>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</si>
  <si>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</si>
  <si>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</si>
  <si>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</si>
  <si>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</si>
  <si>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</si>
  <si>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</si>
  <si>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</si>
  <si>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</si>
  <si>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</si>
  <si>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</si>
  <si>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</si>
  <si>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</si>
  <si>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</si>
  <si>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</si>
  <si>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</si>
  <si>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</si>
  <si>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</si>
  <si>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</si>
  <si>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</si>
  <si>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</si>
  <si>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</si>
  <si>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</si>
  <si>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</si>
  <si>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</si>
  <si>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</si>
  <si>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</si>
  <si>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</si>
  <si>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</si>
  <si>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</si>
  <si>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</si>
  <si>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</si>
  <si>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</si>
  <si>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</si>
  <si>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</si>
  <si>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</si>
  <si>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</si>
  <si>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</si>
  <si>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</si>
  <si>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</si>
  <si>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</si>
  <si>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</si>
  <si>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</si>
  <si>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</si>
  <si>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</si>
  <si>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</si>
  <si>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</si>
  <si>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</si>
  <si>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</si>
  <si>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</si>
  <si>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</si>
  <si>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</si>
  <si>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</si>
  <si>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</si>
  <si>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</si>
  <si>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</si>
  <si>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</si>
  <si>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</si>
  <si>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</si>
  <si>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</si>
  <si>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</si>
  <si>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</si>
  <si>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</si>
  <si>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</si>
  <si>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</si>
  <si>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</si>
  <si>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</si>
  <si>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</si>
  <si>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</si>
  <si>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</si>
  <si>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</si>
  <si>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</si>
  <si>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</si>
  <si>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</si>
  <si>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</si>
  <si>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</si>
  <si>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</si>
  <si>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</si>
  <si>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</si>
  <si>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</si>
  <si>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</si>
  <si>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</si>
  <si>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</si>
  <si>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</si>
  <si>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</si>
  <si>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</si>
  <si>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</si>
  <si>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</si>
  <si>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</si>
  <si>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</si>
  <si>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</si>
  <si>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</si>
  <si>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</si>
  <si>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</si>
  <si>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</si>
  <si>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</si>
  <si>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</si>
  <si>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</si>
  <si>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</si>
  <si>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</si>
  <si>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</si>
  <si>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</si>
  <si>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</si>
  <si>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</si>
  <si>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</si>
  <si>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</si>
  <si>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</si>
  <si>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</si>
  <si>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</si>
  <si>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</si>
  <si>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</si>
  <si>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</si>
  <si>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</si>
  <si>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</si>
  <si>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</si>
  <si>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</si>
  <si>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</si>
  <si>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</si>
  <si>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</si>
  <si>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</si>
  <si>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</si>
  <si>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</si>
  <si>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</si>
  <si>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</si>
  <si>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</si>
  <si>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</si>
  <si>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</si>
  <si>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</si>
  <si>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</si>
  <si>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</si>
  <si>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</si>
  <si>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</si>
  <si>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</si>
  <si>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</si>
  <si>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</si>
  <si>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</si>
  <si>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</si>
  <si>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</si>
  <si>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</si>
  <si>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</si>
  <si>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</si>
  <si>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</si>
  <si>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</si>
  <si>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</si>
  <si>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</si>
  <si>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</si>
  <si>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</si>
  <si>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</si>
  <si>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</si>
  <si>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</si>
  <si>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</si>
  <si>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</si>
  <si>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</si>
  <si>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</si>
  <si>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</si>
  <si>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</si>
  <si>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</si>
  <si>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</si>
  <si>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</si>
  <si>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</si>
  <si>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</si>
  <si>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</si>
  <si>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</si>
  <si>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</si>
  <si>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</si>
  <si>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</si>
  <si>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</si>
  <si>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</si>
  <si>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</si>
  <si>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</si>
  <si>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</si>
  <si>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</si>
  <si>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</si>
  <si>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</si>
  <si>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</si>
  <si>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</si>
  <si>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</si>
  <si>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</si>
  <si>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</si>
  <si>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</si>
  <si>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</si>
  <si>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</si>
  <si>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</si>
  <si>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</si>
  <si>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</si>
  <si>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</si>
  <si>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</si>
  <si>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</si>
  <si>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</si>
  <si>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</si>
  <si>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</si>
  <si>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</si>
  <si>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</si>
  <si>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</si>
  <si>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</si>
  <si>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</si>
  <si>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</si>
  <si>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</si>
  <si>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</si>
  <si>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</si>
  <si>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</si>
  <si>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</si>
  <si>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</si>
  <si>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</si>
  <si>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</si>
  <si>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</si>
  <si>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</si>
  <si>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</si>
  <si>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</si>
  <si>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</si>
  <si>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</si>
  <si>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</si>
  <si>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</si>
  <si>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</si>
  <si>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</si>
  <si>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</si>
  <si>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</si>
  <si>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</si>
  <si>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</si>
  <si>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</si>
  <si>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</si>
  <si>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</si>
  <si>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</si>
  <si>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</si>
  <si>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</si>
  <si>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</si>
  <si>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</si>
  <si>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</si>
  <si>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</si>
  <si>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</si>
  <si>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</si>
  <si>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</si>
  <si>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</si>
  <si>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</si>
  <si>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</si>
  <si>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</si>
  <si>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</si>
  <si>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</si>
  <si>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</si>
  <si>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</si>
  <si>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</si>
  <si>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</si>
  <si>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</si>
  <si>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</si>
  <si>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</si>
  <si>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</si>
  <si>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</si>
  <si>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</si>
  <si>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</si>
  <si>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</si>
  <si>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</si>
  <si>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</si>
  <si>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</si>
  <si>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</si>
  <si>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</si>
  <si>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</si>
  <si>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</si>
  <si>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</si>
  <si>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</si>
  <si>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</si>
  <si>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</si>
  <si>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</si>
  <si>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</si>
  <si>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</si>
  <si>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</si>
  <si>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</si>
  <si>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</si>
  <si>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</si>
  <si>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</si>
  <si>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</si>
  <si>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</si>
  <si>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</si>
  <si>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</si>
  <si>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</si>
  <si>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</si>
  <si>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</si>
  <si>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</si>
  <si>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</si>
  <si>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</si>
  <si>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</si>
  <si>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</si>
  <si>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</si>
  <si>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</si>
  <si>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</si>
  <si>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</si>
  <si>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</si>
  <si>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</si>
  <si>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</si>
  <si>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</si>
  <si>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</si>
  <si>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</si>
  <si>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</si>
  <si>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</si>
  <si>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</si>
  <si>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</si>
  <si>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</si>
  <si>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</si>
  <si>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</si>
  <si>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</si>
  <si>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</si>
  <si>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</si>
  <si>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</si>
  <si>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</si>
  <si>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</si>
  <si>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</si>
  <si>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</si>
  <si>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</si>
  <si>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</si>
  <si>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</si>
  <si>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</si>
  <si>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</si>
  <si>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</si>
  <si>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</si>
  <si>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</si>
  <si>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</si>
  <si>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</si>
  <si>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</si>
  <si>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</si>
  <si>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</si>
  <si>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</si>
  <si>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</si>
  <si>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</si>
  <si>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</si>
  <si>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</si>
  <si>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</si>
  <si>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</si>
  <si>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</si>
  <si>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</si>
  <si>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</si>
  <si>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</si>
  <si>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</si>
  <si>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</si>
  <si>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</si>
  <si>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</si>
  <si>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</si>
  <si>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</si>
  <si>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</si>
  <si>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</si>
  <si>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</si>
  <si>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</si>
  <si>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</si>
  <si>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</si>
  <si>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</si>
  <si>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</si>
  <si>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</si>
  <si>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</si>
  <si>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</si>
  <si>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</si>
  <si>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</si>
  <si>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</si>
  <si>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</si>
  <si>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</si>
  <si>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</si>
  <si>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</si>
  <si>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</si>
  <si>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</si>
  <si>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</si>
  <si>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</si>
  <si>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</si>
  <si>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</si>
  <si>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</si>
  <si>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</si>
  <si>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</si>
  <si>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</si>
  <si>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</si>
  <si>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</si>
  <si>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</si>
  <si>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</si>
  <si>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</si>
  <si>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</si>
  <si>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</si>
  <si>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</si>
  <si>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</si>
  <si>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</si>
  <si>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</si>
  <si>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</si>
  <si>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</si>
  <si>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</si>
  <si>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</si>
  <si>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</si>
  <si>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</si>
  <si>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</si>
  <si>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</si>
  <si>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</si>
  <si>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</si>
  <si>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</si>
  <si>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</si>
  <si>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</si>
  <si>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</si>
  <si>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</si>
  <si>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</si>
  <si>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</si>
  <si>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</si>
  <si>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</si>
  <si>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</si>
  <si>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</si>
  <si>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</si>
  <si>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</si>
  <si>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</si>
  <si>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</si>
  <si>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</si>
  <si>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</si>
  <si>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</si>
  <si>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</si>
  <si>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</si>
  <si>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</si>
  <si>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</si>
  <si>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</si>
  <si>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</si>
  <si>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</si>
  <si>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</si>
  <si>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</si>
  <si>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</si>
  <si>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</si>
  <si>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</si>
  <si>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</si>
  <si>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</si>
  <si>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</si>
  <si>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</si>
  <si>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</si>
  <si>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</si>
  <si>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</si>
  <si>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</si>
  <si>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</si>
  <si>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</si>
  <si>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</si>
  <si>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</si>
  <si>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</si>
  <si>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</si>
  <si>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</si>
  <si>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</si>
  <si>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</si>
  <si>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</si>
  <si>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</si>
  <si>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</si>
  <si>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</si>
  <si>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</si>
  <si>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</si>
  <si>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</si>
  <si>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</si>
  <si>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</si>
  <si>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</si>
  <si>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</si>
  <si>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</si>
  <si>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</si>
  <si>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</si>
  <si>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</si>
  <si>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</si>
  <si>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</si>
  <si>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</si>
  <si>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</si>
  <si>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</si>
  <si>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</si>
  <si>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</si>
  <si>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</si>
  <si>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</si>
  <si>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</si>
  <si>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</si>
  <si>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</si>
  <si>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</si>
  <si>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</si>
  <si>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</si>
  <si>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</si>
  <si>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</si>
  <si>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</si>
  <si>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</si>
  <si>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</si>
  <si>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</si>
  <si>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</si>
  <si>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</si>
  <si>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</si>
  <si>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</si>
  <si>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</si>
  <si>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</si>
  <si>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</si>
  <si>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</si>
  <si>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</si>
  <si>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</si>
  <si>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</si>
  <si>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</si>
  <si>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</si>
  <si>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</si>
  <si>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</si>
  <si>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</si>
  <si>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</si>
  <si>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</si>
  <si>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</si>
  <si>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</si>
  <si>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</si>
  <si>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</si>
  <si>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</si>
  <si>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</si>
  <si>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</si>
  <si>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</si>
  <si>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</si>
  <si>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</si>
  <si>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</si>
  <si>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</si>
  <si>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</si>
  <si>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</si>
  <si>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</si>
  <si>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</si>
  <si>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</si>
  <si>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</si>
  <si>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</si>
  <si>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</si>
  <si>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</si>
  <si>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</si>
  <si>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</si>
  <si>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</si>
  <si>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</si>
  <si>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</si>
  <si>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</si>
  <si>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</si>
  <si>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</si>
  <si>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</si>
  <si>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</si>
  <si>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</si>
  <si>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</si>
  <si>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</si>
  <si>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</si>
  <si>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</si>
  <si>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</si>
  <si>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</si>
  <si>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</si>
  <si>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</si>
  <si>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</si>
  <si>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</si>
  <si>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</si>
  <si>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</si>
  <si>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</si>
  <si>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</si>
  <si>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</si>
  <si>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</si>
  <si>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</si>
  <si>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</si>
  <si>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</si>
  <si>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</si>
  <si>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</si>
  <si>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</si>
  <si>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</si>
  <si>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</si>
  <si>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</si>
  <si>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</si>
  <si>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</si>
  <si>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</si>
  <si>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</si>
  <si>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</si>
  <si>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</si>
  <si>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</si>
  <si>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</si>
  <si>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</si>
  <si>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</si>
  <si>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</si>
  <si>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</si>
  <si>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</si>
  <si>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</si>
  <si>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</si>
  <si>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</si>
  <si>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</si>
  <si>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</si>
  <si>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</si>
  <si>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</si>
  <si>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</si>
  <si>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</si>
  <si>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</si>
  <si>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</si>
  <si>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</si>
  <si>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</si>
  <si>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</si>
  <si>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</si>
  <si>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</si>
  <si>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</si>
  <si>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</si>
  <si>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</si>
  <si>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</si>
  <si>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</si>
  <si>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</si>
  <si>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</si>
  <si>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</si>
  <si>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</si>
  <si>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</si>
  <si>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</si>
  <si>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</si>
  <si>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</si>
  <si>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</si>
  <si>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</si>
  <si>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</si>
  <si>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</si>
  <si>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</si>
  <si>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</si>
  <si>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</si>
  <si>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</si>
  <si>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</si>
  <si>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</si>
  <si>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</si>
  <si>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</si>
  <si>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</si>
  <si>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</si>
  <si>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</si>
  <si>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</si>
  <si>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</si>
  <si>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</si>
  <si>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</si>
  <si>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</si>
  <si>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</si>
  <si>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</si>
  <si>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</si>
  <si>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</si>
  <si>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</si>
  <si>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</si>
  <si>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</si>
  <si>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</si>
  <si>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</si>
  <si>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</si>
  <si>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</si>
  <si>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</si>
  <si>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</si>
  <si>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</si>
  <si>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</si>
  <si>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</si>
  <si>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</si>
  <si>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</si>
  <si>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</si>
  <si>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</si>
  <si>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</si>
  <si>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</si>
  <si>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</si>
  <si>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</si>
  <si>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</si>
  <si>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</si>
  <si>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</si>
  <si>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</si>
  <si>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</si>
  <si>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</si>
  <si>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</si>
  <si>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</si>
  <si>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</si>
  <si>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</si>
  <si>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</si>
  <si>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</si>
  <si>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</si>
  <si>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</si>
  <si>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</si>
  <si>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</si>
  <si>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</si>
  <si>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</si>
  <si>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</si>
  <si>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</si>
  <si>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</si>
  <si>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</si>
  <si>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</si>
  <si>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</si>
  <si>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</si>
  <si>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</si>
  <si>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</si>
  <si>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</si>
  <si>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</si>
  <si>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</si>
  <si>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</si>
  <si>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</si>
  <si>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</si>
  <si>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</si>
  <si>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</si>
  <si>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</si>
  <si>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</si>
  <si>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</si>
  <si>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</si>
  <si>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</si>
  <si>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</si>
  <si>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</si>
  <si>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</si>
  <si>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</si>
  <si>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</si>
  <si>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</si>
  <si>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</si>
  <si>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</si>
  <si>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</si>
  <si>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</si>
  <si>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</si>
  <si>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</si>
  <si>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</si>
  <si>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</si>
  <si>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</si>
  <si>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</si>
  <si>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</si>
  <si>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</si>
  <si>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</si>
  <si>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</si>
  <si>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</si>
  <si>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</si>
  <si>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</si>
  <si>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</si>
  <si>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</si>
  <si>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</si>
  <si>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</si>
  <si>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</si>
  <si>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</si>
  <si>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</si>
  <si>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</si>
  <si>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</si>
  <si>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</si>
  <si>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</si>
  <si>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</si>
  <si>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</si>
  <si>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</si>
  <si>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</si>
  <si>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</si>
  <si>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</si>
  <si>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</si>
  <si>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</si>
  <si>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</si>
  <si>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</si>
  <si>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</si>
  <si>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</si>
  <si>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</si>
  <si>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</si>
  <si>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</si>
  <si>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</si>
  <si>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</si>
  <si>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</si>
  <si>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</si>
  <si>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</si>
  <si>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</si>
  <si>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</si>
  <si>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</si>
  <si>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</si>
  <si>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</si>
  <si>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</si>
  <si>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</si>
  <si>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</si>
  <si>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</si>
  <si>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</si>
  <si>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</si>
  <si>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</si>
  <si>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</si>
  <si>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</si>
  <si>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</si>
  <si>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</si>
  <si>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</si>
  <si>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</si>
  <si>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</si>
  <si>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</si>
  <si>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</si>
  <si>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</si>
  <si>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</si>
  <si>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</si>
  <si>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</si>
  <si>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</si>
  <si>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</si>
  <si>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</si>
  <si>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</si>
  <si>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</si>
  <si>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</si>
  <si>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</si>
  <si>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</si>
  <si>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</si>
  <si>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</si>
  <si>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</si>
  <si>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</si>
  <si>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</si>
  <si>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</si>
  <si>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</si>
  <si>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</si>
  <si>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</si>
  <si>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</si>
  <si>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</si>
  <si>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</si>
  <si>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</si>
  <si>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</si>
  <si>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</si>
  <si>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</si>
  <si>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</si>
  <si>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</si>
  <si>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</si>
  <si>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</si>
  <si>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</si>
  <si>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</si>
  <si>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</si>
  <si>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</si>
  <si>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</si>
  <si>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</si>
  <si>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</si>
  <si>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</si>
  <si>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</si>
  <si>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</si>
  <si>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</si>
  <si>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</si>
  <si>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</si>
  <si>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</si>
  <si>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</si>
  <si>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</si>
  <si>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</si>
  <si>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</si>
  <si>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</si>
  <si>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</si>
  <si>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</si>
  <si>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</si>
  <si>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</si>
  <si>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</si>
  <si>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</si>
  <si>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</si>
  <si>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</si>
  <si>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</si>
  <si>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</si>
  <si>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</si>
  <si>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</si>
  <si>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</si>
  <si>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</si>
  <si>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</si>
  <si>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</si>
  <si>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</si>
  <si>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</si>
  <si>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</si>
  <si>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</si>
  <si>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</si>
  <si>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</si>
  <si>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</si>
  <si>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</si>
  <si>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</si>
  <si>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</si>
  <si>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</si>
  <si>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</si>
  <si>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</si>
  <si>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</si>
  <si>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</si>
  <si>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</si>
  <si>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</si>
  <si>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</si>
  <si>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</si>
  <si>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</si>
  <si>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</si>
  <si>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</si>
  <si>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</si>
  <si>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</si>
  <si>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</si>
  <si>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</si>
  <si>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</si>
  <si>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</si>
  <si>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</si>
  <si>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</si>
  <si>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</si>
  <si>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</si>
  <si>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</si>
  <si>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</si>
  <si>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</si>
  <si>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</si>
  <si>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</si>
  <si>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</si>
  <si>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</si>
  <si>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</si>
  <si>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</si>
  <si>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</si>
  <si>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</si>
  <si>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</si>
  <si>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</si>
  <si>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</si>
  <si>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</si>
  <si>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</si>
  <si>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</si>
  <si>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</si>
  <si>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</si>
  <si>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</si>
  <si>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</si>
  <si>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</si>
  <si>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</si>
  <si>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</si>
  <si>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</si>
  <si>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</si>
  <si>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</si>
  <si>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</si>
  <si>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</si>
  <si>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</si>
  <si>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</si>
  <si>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</si>
  <si>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</si>
  <si>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</si>
  <si>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</si>
  <si>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</si>
  <si>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</si>
  <si>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</si>
  <si>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</si>
  <si>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</si>
  <si>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</si>
  <si>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</si>
  <si>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</si>
  <si>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</si>
  <si>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</si>
  <si>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</si>
  <si>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</si>
  <si>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</si>
  <si>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</si>
  <si>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</si>
  <si>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</si>
  <si>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</si>
  <si>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</si>
  <si>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</si>
  <si>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</si>
  <si>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</si>
  <si>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</si>
  <si>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</si>
  <si>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</si>
  <si>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</si>
  <si>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</si>
  <si>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</si>
  <si>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</si>
  <si>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</si>
  <si>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</si>
  <si>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</si>
  <si>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</si>
  <si>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</si>
  <si>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</si>
  <si>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</si>
  <si>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</si>
  <si>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</si>
  <si>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</si>
  <si>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</si>
  <si>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</si>
  <si>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</si>
  <si>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</si>
  <si>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</si>
  <si>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</si>
  <si>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</si>
  <si>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</si>
  <si>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</si>
  <si>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</si>
  <si>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</si>
  <si>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</si>
  <si>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</si>
  <si>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</si>
  <si>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</si>
  <si>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</si>
  <si>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</si>
  <si>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</si>
  <si>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</si>
  <si>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</si>
  <si>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</si>
  <si>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</si>
  <si>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</si>
  <si>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</si>
  <si>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</si>
  <si>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</si>
  <si>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</si>
  <si>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</si>
  <si>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</si>
  <si>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</si>
  <si>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</si>
  <si>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</si>
  <si>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</si>
  <si>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</si>
  <si>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</si>
  <si>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</si>
  <si>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</si>
  <si>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</si>
  <si>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</si>
  <si>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</si>
  <si>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</si>
  <si>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</si>
  <si>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</si>
  <si>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</si>
  <si>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</si>
  <si>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</si>
  <si>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</si>
  <si>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</si>
  <si>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</si>
  <si>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</si>
  <si>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</si>
  <si>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</si>
  <si>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</si>
  <si>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</si>
  <si>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</si>
  <si>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</si>
  <si>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</si>
  <si>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</si>
  <si>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</si>
  <si>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</si>
  <si>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</si>
  <si>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</si>
  <si>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</si>
  <si>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</si>
  <si>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</si>
  <si>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</si>
  <si>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</si>
  <si>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</si>
  <si>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</si>
  <si>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</si>
  <si>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</si>
  <si>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</si>
  <si>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</si>
  <si>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</si>
  <si>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</si>
  <si>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</si>
  <si>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</si>
  <si>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</si>
  <si>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</si>
  <si>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</si>
  <si>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</si>
  <si>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</si>
  <si>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</si>
  <si>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</si>
  <si>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</si>
  <si>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</si>
  <si>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</si>
  <si>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</si>
  <si>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</si>
  <si>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</si>
  <si>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</si>
  <si>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</si>
  <si>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</si>
  <si>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</si>
  <si>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</si>
  <si>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</si>
  <si>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</si>
  <si>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</si>
  <si>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</si>
  <si>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</si>
  <si>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</si>
  <si>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</si>
  <si>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</si>
  <si>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</si>
  <si>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</si>
  <si>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</si>
  <si>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</si>
  <si>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</si>
  <si>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</si>
  <si>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</si>
  <si>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</si>
  <si>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</si>
  <si>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</si>
  <si>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</si>
  <si>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</si>
  <si>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</si>
  <si>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</si>
  <si>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</si>
  <si>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</si>
  <si>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</si>
  <si>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</si>
  <si>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</si>
  <si>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</si>
  <si>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</si>
  <si>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</si>
  <si>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</si>
  <si>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</si>
  <si>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</si>
  <si>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</si>
  <si>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</si>
  <si>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</si>
  <si>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</si>
  <si>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</si>
  <si>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</si>
  <si>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</si>
  <si>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</si>
  <si>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</si>
  <si>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</si>
  <si>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</si>
  <si>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</si>
  <si>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</si>
  <si>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</si>
  <si>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</si>
  <si>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</si>
  <si>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</si>
  <si>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</si>
  <si>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</si>
  <si>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</si>
  <si>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</si>
  <si>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</si>
  <si>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</si>
  <si>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</si>
  <si>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</si>
  <si>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</si>
  <si>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</si>
  <si>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</si>
  <si>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</si>
  <si>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</si>
  <si>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</si>
  <si>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</si>
  <si>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</si>
  <si>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</si>
  <si>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</si>
  <si>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</si>
  <si>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</si>
  <si>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</si>
  <si>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</si>
  <si>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</si>
  <si>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</si>
  <si>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</si>
  <si>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</si>
  <si>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</si>
  <si>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</si>
  <si>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</si>
  <si>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</si>
  <si>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</si>
  <si>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</si>
  <si>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</si>
  <si>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</si>
  <si>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</si>
  <si>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</si>
  <si>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</si>
  <si>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</si>
  <si>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</si>
  <si>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</si>
  <si>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</si>
  <si>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</si>
  <si>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</si>
  <si>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</si>
  <si>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</si>
  <si>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</si>
  <si>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</si>
  <si>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</si>
  <si>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</si>
  <si>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</si>
  <si>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</si>
  <si>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</si>
  <si>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</si>
  <si>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</si>
  <si>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</si>
  <si>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</si>
  <si>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</si>
  <si>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</si>
  <si>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</si>
  <si>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</si>
  <si>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</si>
  <si>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</si>
  <si>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</si>
  <si>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</si>
  <si>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</si>
  <si>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</si>
  <si>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</si>
  <si>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</si>
  <si>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</si>
  <si>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</si>
  <si>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</si>
  <si>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</si>
  <si>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</si>
  <si>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</si>
  <si>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</si>
  <si>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</si>
  <si>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</si>
  <si>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</si>
  <si>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</si>
  <si>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</si>
  <si>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</si>
  <si>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</si>
  <si>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</si>
  <si>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</si>
  <si>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</si>
  <si>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</si>
  <si>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</si>
  <si>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</si>
  <si>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</si>
  <si>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</si>
  <si>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</si>
  <si>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</si>
  <si>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</si>
  <si>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</si>
  <si>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</si>
  <si>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</si>
  <si>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</si>
  <si>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</si>
  <si>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</si>
  <si>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</si>
  <si>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</si>
  <si>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</si>
  <si>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</si>
  <si>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</si>
  <si>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</si>
  <si>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</si>
  <si>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</si>
  <si>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</si>
  <si>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</si>
  <si>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</si>
  <si>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</si>
  <si>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</si>
  <si>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</si>
  <si>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</si>
  <si>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</si>
  <si>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</si>
  <si>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</si>
  <si>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</si>
  <si>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</si>
  <si>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</si>
  <si>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</si>
  <si>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</si>
  <si>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</si>
  <si>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</si>
  <si>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</si>
  <si>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</si>
  <si>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</si>
  <si>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</si>
  <si>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</si>
  <si>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</si>
  <si>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</si>
  <si>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</si>
  <si>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</si>
  <si>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</si>
  <si>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</si>
  <si>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</si>
  <si>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</si>
  <si>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</si>
  <si>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</si>
  <si>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</si>
  <si>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</si>
  <si>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</si>
  <si>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</si>
  <si>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</si>
  <si>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</si>
  <si>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</si>
  <si>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</si>
  <si>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</si>
  <si>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</si>
  <si>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</si>
  <si>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</si>
  <si>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</si>
  <si>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</si>
  <si>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</si>
  <si>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</si>
  <si>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</si>
  <si>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</si>
  <si>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</si>
  <si>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</si>
  <si>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</si>
  <si>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</si>
  <si>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</si>
  <si>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</si>
  <si>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</si>
  <si>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</si>
  <si>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</si>
  <si>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</si>
  <si>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</si>
  <si>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</si>
  <si>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</si>
  <si>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</si>
  <si>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</si>
  <si>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</si>
  <si>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</si>
  <si>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</si>
  <si>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</si>
  <si>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</si>
  <si>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</si>
  <si>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</si>
  <si>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</si>
  <si>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</si>
  <si>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</si>
  <si>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</si>
  <si>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</si>
  <si>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</si>
  <si>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</si>
  <si>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</si>
  <si>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</si>
  <si>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</si>
  <si>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</si>
  <si>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</si>
  <si>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</si>
  <si>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</si>
  <si>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</si>
  <si>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</si>
  <si>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</si>
  <si>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</si>
  <si>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</si>
  <si>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</si>
  <si>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</si>
  <si>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</si>
  <si>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</si>
  <si>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</si>
  <si>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</si>
  <si>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</si>
  <si>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</si>
  <si>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</si>
  <si>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</si>
  <si>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</si>
  <si>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</si>
  <si>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</si>
  <si>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</si>
  <si>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</si>
  <si>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</si>
  <si>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</si>
  <si>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</si>
  <si>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</si>
  <si>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</si>
  <si>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</si>
  <si>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</si>
  <si>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</si>
  <si>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</si>
  <si>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</si>
  <si>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</si>
  <si>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</si>
  <si>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</si>
  <si>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</si>
  <si>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</si>
  <si>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</si>
  <si>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</si>
  <si>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</si>
  <si>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</si>
  <si>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</si>
  <si>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</si>
  <si>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</si>
  <si>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</si>
  <si>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</si>
  <si>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</si>
  <si>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</si>
  <si>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</si>
  <si>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</si>
  <si>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</si>
  <si>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</si>
  <si>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</si>
  <si>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</si>
  <si>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</si>
  <si>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</si>
  <si>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</si>
  <si>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</si>
  <si>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</si>
  <si>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</si>
  <si>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</si>
  <si>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</si>
  <si>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</si>
  <si>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</si>
  <si>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</si>
  <si>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</si>
  <si>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</si>
  <si>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</si>
  <si>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</si>
  <si>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</si>
  <si>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</si>
  <si>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</si>
  <si>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</si>
  <si>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</si>
  <si>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</si>
  <si>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</si>
  <si>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</si>
  <si>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</si>
  <si>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</si>
  <si>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</si>
  <si>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</si>
  <si>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</si>
  <si>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</si>
  <si>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</si>
  <si>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</si>
  <si>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</si>
  <si>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</si>
  <si>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</si>
  <si>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</si>
  <si>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</si>
  <si>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</si>
  <si>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</si>
  <si>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</si>
  <si>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</si>
  <si>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</si>
  <si>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</si>
  <si>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</si>
  <si>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</si>
  <si>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</si>
  <si>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</si>
  <si>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</si>
  <si>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</si>
  <si>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</si>
  <si>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</si>
  <si>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</si>
  <si>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</si>
  <si>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</si>
  <si>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</si>
  <si>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</si>
  <si>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</si>
  <si>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</si>
  <si>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</si>
  <si>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</si>
  <si>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</si>
  <si>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</si>
  <si>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</si>
  <si>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</si>
  <si>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</si>
  <si>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</si>
  <si>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</si>
  <si>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</si>
  <si>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</si>
  <si>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</si>
  <si>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</si>
  <si>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</si>
  <si>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</si>
  <si>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</si>
  <si>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</si>
  <si>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</si>
  <si>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</si>
  <si>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</si>
  <si>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</si>
  <si>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</si>
  <si>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</si>
  <si>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</si>
  <si>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</si>
  <si>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</si>
  <si>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</si>
  <si>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</si>
  <si>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</si>
  <si>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</si>
  <si>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</si>
  <si>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</si>
  <si>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</si>
  <si>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</si>
  <si>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</si>
  <si>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</si>
  <si>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</si>
  <si>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</si>
  <si>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</si>
  <si>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</si>
  <si>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</si>
  <si>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</si>
  <si>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</si>
  <si>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</si>
  <si>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</si>
  <si>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</si>
  <si>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</si>
  <si>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</si>
  <si>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</si>
  <si>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</si>
  <si>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</si>
  <si>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</si>
  <si>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</si>
  <si>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</si>
  <si>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</si>
  <si>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</si>
  <si>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</si>
  <si>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</si>
  <si>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</si>
  <si>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</si>
  <si>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</si>
  <si>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</si>
  <si>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</si>
  <si>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</si>
  <si>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</si>
  <si>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</si>
  <si>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</si>
  <si>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</si>
  <si>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</si>
  <si>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</si>
  <si>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</si>
  <si>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</si>
  <si>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</si>
  <si>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</si>
  <si>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</si>
  <si>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</si>
  <si>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</si>
  <si>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</si>
  <si>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</si>
  <si>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</si>
  <si>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</si>
  <si>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</si>
  <si>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</si>
  <si>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</si>
  <si>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</si>
  <si>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</si>
  <si>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</si>
  <si>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</si>
  <si>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</si>
  <si>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</si>
  <si>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</si>
  <si>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</si>
  <si>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</si>
  <si>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</si>
  <si>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</si>
  <si>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</si>
  <si>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</si>
  <si>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</si>
  <si>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</si>
  <si>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</si>
  <si>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</si>
  <si>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</si>
  <si>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</si>
  <si>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</si>
  <si>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</si>
  <si>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</si>
  <si>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</si>
  <si>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</si>
  <si>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</si>
  <si>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</si>
  <si>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</si>
  <si>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</si>
  <si>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</si>
  <si>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</si>
  <si>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</si>
  <si>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</si>
  <si>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</si>
  <si>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</si>
  <si>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</si>
  <si>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</si>
  <si>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</si>
  <si>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</si>
  <si>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</si>
  <si>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</si>
  <si>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</si>
  <si>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</si>
  <si>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</si>
  <si>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</si>
  <si>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</si>
  <si>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</si>
  <si>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</si>
  <si>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</si>
  <si>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</si>
  <si>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</si>
  <si>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</si>
  <si>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</si>
  <si>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</si>
  <si>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</si>
  <si>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</si>
  <si>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</si>
  <si>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</si>
  <si>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</si>
  <si>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</si>
  <si>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</si>
  <si>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</si>
  <si>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</si>
  <si>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</si>
  <si>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</si>
  <si>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</si>
  <si>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</si>
  <si>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</si>
  <si>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</si>
  <si>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</si>
  <si>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</si>
  <si>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</si>
  <si>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</si>
  <si>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</si>
  <si>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</si>
  <si>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</si>
  <si>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</si>
  <si>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</si>
  <si>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</si>
  <si>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</si>
  <si>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</si>
  <si>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</si>
  <si>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</si>
  <si>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</si>
  <si>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</si>
  <si>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</si>
  <si>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</si>
  <si>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</si>
  <si>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</si>
  <si>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</si>
  <si>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</si>
  <si>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</si>
  <si>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</si>
  <si>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</si>
  <si>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</si>
  <si>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</si>
  <si>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</si>
  <si>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</si>
  <si>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</si>
  <si>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</si>
  <si>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</si>
  <si>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</si>
  <si>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</si>
  <si>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</si>
  <si>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</si>
  <si>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</si>
  <si>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</si>
  <si>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</si>
  <si>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</si>
  <si>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</si>
  <si>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</si>
  <si>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</si>
  <si>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</si>
  <si>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</si>
  <si>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</si>
  <si>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</si>
  <si>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</si>
  <si>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</si>
  <si>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</si>
  <si>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</si>
  <si>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</si>
  <si>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</si>
  <si>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</si>
  <si>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</si>
  <si>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</si>
  <si>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</si>
  <si>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</si>
  <si>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</si>
  <si>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</si>
  <si>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</si>
  <si>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</si>
  <si>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</si>
  <si>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</si>
  <si>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</si>
  <si>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</si>
  <si>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</si>
  <si>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</si>
  <si>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</si>
  <si>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</si>
  <si>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</si>
  <si>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</si>
  <si>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</si>
  <si>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</si>
  <si>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</si>
  <si>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</si>
  <si>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</si>
  <si>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</si>
  <si>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</si>
  <si>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</si>
  <si>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</si>
  <si>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</si>
  <si>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</si>
  <si>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</si>
  <si>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</si>
  <si>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</si>
  <si>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</si>
  <si>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</si>
  <si>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</si>
  <si>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</si>
  <si>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</si>
  <si>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</si>
  <si>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</si>
  <si>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</si>
  <si>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</si>
  <si>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</si>
  <si>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</si>
  <si>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</si>
  <si>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</si>
  <si>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</si>
  <si>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</si>
  <si>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</si>
  <si>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</si>
  <si>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</si>
  <si>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</si>
  <si>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</si>
  <si>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</si>
  <si>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</si>
  <si>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</si>
  <si>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</si>
  <si>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</si>
  <si>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</si>
  <si>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</si>
  <si>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</si>
  <si>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</si>
  <si>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</si>
  <si>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</si>
  <si>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</si>
  <si>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</si>
  <si>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</si>
  <si>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</si>
  <si>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</si>
  <si>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</si>
  <si>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</si>
  <si>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</si>
  <si>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</si>
  <si>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</si>
  <si>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</si>
  <si>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</si>
  <si>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</si>
  <si>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</si>
  <si>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</si>
  <si>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</si>
  <si>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</si>
  <si>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</si>
  <si>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</si>
  <si>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</si>
  <si>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</si>
  <si>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</si>
  <si>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</si>
  <si>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</si>
  <si>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</si>
  <si>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</si>
  <si>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</si>
  <si>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</si>
  <si>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</si>
  <si>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</si>
  <si>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</si>
  <si>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</si>
  <si>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</si>
  <si>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</si>
  <si>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</si>
  <si>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</si>
  <si>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</si>
  <si>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</si>
  <si>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</si>
  <si>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</si>
  <si>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</si>
  <si>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</si>
  <si>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</si>
  <si>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</si>
  <si>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</si>
  <si>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</si>
  <si>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</si>
  <si>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</si>
  <si>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</si>
  <si>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</si>
  <si>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</si>
  <si>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</si>
  <si>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</si>
  <si>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</si>
  <si>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</si>
  <si>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</si>
  <si>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</si>
  <si>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</si>
  <si>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</si>
  <si>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</si>
  <si>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</si>
  <si>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</si>
  <si>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</si>
  <si>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</si>
  <si>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</si>
  <si>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</si>
  <si>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</si>
  <si>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</si>
  <si>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</si>
  <si>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</si>
  <si>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</si>
  <si>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</si>
  <si>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</si>
  <si>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</si>
  <si>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</si>
  <si>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</si>
  <si>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</si>
  <si>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</si>
  <si>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</si>
  <si>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</si>
  <si>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</si>
  <si>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</si>
  <si>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</si>
  <si>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</si>
  <si>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</si>
  <si>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</si>
  <si>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</si>
  <si>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</si>
  <si>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</si>
  <si>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</si>
  <si>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</si>
  <si>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</si>
  <si>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</si>
  <si>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</si>
  <si>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</si>
  <si>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</si>
  <si>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</si>
  <si>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</si>
  <si>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</si>
  <si>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</si>
  <si>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</si>
  <si>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</si>
  <si>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</si>
  <si>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</si>
  <si>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</si>
  <si>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</si>
  <si>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</si>
  <si>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</si>
  <si>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</si>
  <si>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</si>
  <si>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</si>
  <si>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</si>
  <si>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</si>
  <si>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</si>
  <si>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</si>
  <si>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</si>
  <si>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</si>
  <si>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</si>
  <si>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</si>
  <si>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</si>
  <si>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</si>
  <si>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</si>
  <si>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</si>
  <si>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</si>
  <si>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</si>
  <si>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</si>
  <si>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</si>
  <si>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</si>
  <si>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</si>
  <si>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</si>
  <si>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</si>
  <si>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</si>
  <si>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</si>
  <si>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</si>
  <si>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</si>
  <si>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</si>
  <si>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</si>
  <si>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</si>
  <si>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</si>
  <si>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</si>
  <si>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</si>
  <si>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</si>
  <si>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</si>
  <si>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</si>
  <si>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</si>
  <si>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</si>
  <si>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</si>
  <si>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</si>
  <si>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</si>
  <si>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</si>
  <si>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</si>
  <si>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</si>
  <si>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</si>
  <si>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</si>
  <si>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</si>
  <si>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</si>
  <si>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</si>
  <si>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</si>
  <si>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</si>
  <si>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</si>
  <si>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</si>
  <si>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</si>
  <si>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</si>
  <si>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</si>
  <si>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</si>
  <si>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</si>
  <si>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</si>
  <si>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</si>
  <si>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</si>
  <si>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</si>
  <si>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</si>
  <si>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</si>
  <si>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</si>
  <si>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</si>
  <si>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</si>
  <si>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</si>
  <si>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</si>
  <si>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</si>
  <si>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</si>
  <si>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</si>
  <si>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</si>
  <si>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</si>
  <si>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</si>
  <si>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</si>
  <si>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</si>
  <si>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</si>
  <si>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</si>
  <si>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</si>
  <si>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</si>
  <si>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</si>
  <si>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</si>
  <si>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</si>
  <si>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</si>
  <si>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</si>
  <si>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</si>
  <si>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</si>
  <si>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</si>
  <si>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</si>
  <si>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</si>
  <si>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</si>
  <si>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</si>
  <si>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</si>
  <si>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</si>
  <si>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</si>
  <si>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</si>
  <si>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</si>
  <si>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</si>
  <si>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</si>
  <si>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</si>
  <si>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</si>
  <si>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</si>
  <si>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</si>
  <si>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</si>
  <si>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</si>
  <si>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</si>
  <si>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</si>
  <si>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</si>
  <si>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</si>
  <si>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</si>
  <si>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</si>
  <si>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</si>
  <si>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</si>
  <si>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</si>
  <si>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</si>
  <si>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</si>
  <si>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</si>
  <si>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</si>
  <si>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</si>
  <si>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</si>
  <si>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</si>
  <si>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</si>
  <si>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</si>
  <si>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</si>
  <si>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</si>
  <si>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</si>
  <si>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</si>
  <si>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</si>
  <si>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</si>
  <si>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</si>
  <si>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</si>
  <si>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</si>
  <si>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</si>
  <si>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</si>
  <si>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</si>
  <si>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</si>
  <si>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</si>
  <si>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</si>
  <si>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</si>
  <si>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</si>
  <si>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</si>
  <si>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</si>
  <si>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</si>
  <si>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</si>
  <si>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</si>
  <si>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</si>
  <si>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</si>
  <si>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</si>
  <si>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</si>
  <si>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</si>
  <si>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</si>
  <si>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</si>
  <si>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</si>
  <si>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</si>
  <si>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</si>
  <si>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</si>
  <si>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</si>
  <si>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</si>
  <si>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</si>
  <si>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</si>
  <si>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</si>
  <si>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</si>
  <si>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</si>
  <si>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</si>
  <si>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</si>
  <si>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</si>
  <si>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</si>
  <si>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</si>
  <si>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</si>
  <si>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</si>
  <si>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</si>
  <si>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</si>
  <si>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</si>
  <si>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</si>
  <si>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</si>
  <si>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</si>
  <si>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</si>
  <si>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</si>
  <si>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</si>
  <si>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</si>
  <si>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</si>
  <si>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</si>
  <si>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</si>
  <si>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</si>
  <si>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</si>
  <si>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</si>
  <si>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</si>
  <si>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</si>
  <si>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</si>
  <si>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</si>
  <si>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</si>
  <si>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</si>
  <si>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</si>
  <si>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</si>
  <si>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</si>
  <si>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</si>
  <si>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</si>
  <si>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</si>
  <si>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</si>
  <si>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</si>
  <si>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</si>
  <si>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</si>
  <si>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</si>
  <si>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</si>
  <si>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</si>
  <si>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</si>
  <si>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</si>
  <si>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</si>
  <si>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</si>
  <si>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</si>
  <si>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</si>
  <si>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</si>
  <si>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</si>
  <si>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</si>
  <si>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</si>
  <si>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</si>
  <si>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</si>
  <si>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</si>
  <si>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</si>
  <si>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</si>
  <si>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</si>
  <si>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</si>
  <si>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</si>
  <si>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</si>
  <si>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</si>
  <si>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</si>
  <si>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</si>
  <si>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</si>
  <si>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</si>
  <si>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</si>
  <si>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</si>
  <si>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</si>
  <si>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</si>
  <si>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</si>
  <si>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</si>
  <si>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</si>
  <si>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</si>
  <si>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</si>
  <si>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</si>
  <si>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</si>
  <si>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</si>
  <si>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</si>
  <si>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</si>
  <si>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</si>
  <si>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</si>
  <si>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</si>
  <si>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</si>
  <si>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</si>
  <si>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</si>
  <si>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</si>
  <si>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</si>
  <si>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</si>
  <si>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</si>
  <si>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</si>
  <si>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</si>
  <si>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</si>
  <si>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</si>
  <si>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</si>
  <si>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</si>
  <si>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</si>
  <si>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</si>
  <si>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</si>
  <si>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</si>
  <si>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</si>
  <si>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</si>
  <si>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</si>
  <si>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</si>
  <si>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</si>
  <si>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</si>
  <si>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</si>
  <si>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</si>
  <si>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</si>
  <si>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</si>
  <si>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</si>
  <si>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</si>
  <si>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</si>
  <si>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</si>
  <si>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</si>
  <si>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</si>
  <si>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</si>
  <si>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</si>
  <si>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</si>
  <si>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</si>
  <si>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</si>
  <si>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</si>
  <si>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</si>
  <si>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</si>
  <si>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</si>
  <si>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</si>
  <si>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</si>
  <si>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</si>
  <si>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</si>
  <si>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</si>
  <si>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</si>
  <si>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</si>
  <si>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</si>
  <si>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</si>
  <si>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</si>
  <si>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</si>
  <si>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</si>
  <si>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</si>
  <si>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</si>
  <si>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</si>
  <si>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</si>
  <si>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</si>
  <si>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</si>
  <si>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</si>
  <si>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</si>
  <si>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</si>
  <si>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</si>
  <si>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</si>
  <si>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</si>
  <si>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</si>
  <si>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</si>
  <si>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</si>
  <si>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</si>
  <si>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</si>
  <si>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</si>
  <si>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</si>
  <si>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</si>
  <si>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</si>
  <si>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</si>
  <si>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</si>
  <si>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</si>
  <si>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</si>
  <si>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</si>
  <si>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</si>
  <si>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</si>
  <si>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</si>
  <si>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</si>
  <si>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</si>
  <si>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</si>
  <si>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</si>
  <si>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</si>
  <si>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</si>
  <si>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</si>
  <si>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</si>
  <si>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</si>
  <si>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</si>
  <si>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</si>
  <si>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</si>
  <si>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</si>
  <si>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</si>
  <si>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</si>
  <si>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</si>
  <si>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</si>
  <si>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</si>
  <si>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</si>
  <si>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</si>
  <si>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</si>
  <si>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</si>
  <si>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</si>
  <si>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</si>
  <si>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</si>
  <si>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</si>
  <si>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</si>
  <si>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</si>
  <si>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</si>
  <si>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</si>
  <si>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</si>
  <si>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</si>
  <si>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</si>
  <si>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</si>
  <si>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</si>
  <si>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</si>
  <si>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</si>
  <si>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</si>
  <si>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</si>
  <si>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</si>
  <si>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</si>
  <si>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</si>
  <si>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</si>
  <si>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</si>
  <si>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</si>
  <si>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</si>
  <si>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</si>
  <si>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</si>
  <si>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</si>
  <si>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</si>
  <si>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</si>
  <si>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</si>
  <si>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</si>
  <si>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</si>
  <si>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</si>
  <si>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</si>
  <si>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</si>
  <si>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</si>
  <si>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</si>
  <si>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</si>
  <si>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</si>
  <si>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</si>
  <si>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</si>
  <si>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</si>
  <si>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</si>
  <si>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</si>
  <si>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</si>
  <si>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</si>
  <si>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</si>
  <si>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</si>
  <si>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</si>
  <si>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</si>
  <si>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</si>
  <si>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</si>
  <si>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</si>
  <si>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</si>
  <si>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</si>
  <si>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</si>
  <si>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</si>
  <si>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</si>
  <si>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</si>
  <si>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</si>
  <si>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</si>
  <si>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</si>
  <si>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</si>
  <si>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</si>
  <si>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</si>
  <si>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</si>
  <si>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</si>
  <si>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</si>
  <si>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</si>
  <si>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</si>
  <si>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</si>
  <si>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</si>
  <si>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</si>
  <si>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</si>
  <si>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</si>
  <si>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</si>
  <si>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</si>
  <si>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</si>
  <si>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</si>
  <si>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</si>
  <si>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</si>
  <si>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</si>
  <si>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</si>
  <si>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</si>
  <si>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</si>
  <si>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</si>
  <si>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</si>
  <si>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</si>
  <si>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</si>
  <si>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</si>
  <si>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</si>
  <si>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</si>
  <si>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</si>
  <si>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</si>
  <si>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</si>
  <si>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</si>
  <si>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</si>
  <si>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</si>
  <si>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</si>
  <si>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</si>
  <si>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</si>
  <si>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</si>
  <si>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</si>
  <si>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</si>
  <si>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</si>
  <si>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</si>
  <si>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</si>
  <si>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</si>
  <si>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</si>
  <si>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</si>
  <si>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</si>
  <si>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</si>
  <si>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</si>
  <si>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</si>
  <si>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</si>
  <si>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</si>
  <si>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</si>
  <si>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</si>
  <si>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</si>
  <si>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</si>
  <si>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</si>
  <si>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</si>
  <si>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</si>
  <si>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</si>
  <si>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</si>
  <si>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</si>
  <si>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</si>
  <si>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</si>
  <si>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</si>
  <si>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</si>
  <si>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</si>
  <si>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</si>
  <si>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</si>
  <si>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</si>
  <si>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</si>
  <si>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</si>
  <si>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</si>
  <si>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</si>
  <si>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</si>
  <si>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</si>
  <si>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</si>
  <si>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</si>
  <si>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</si>
  <si>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</si>
  <si>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</si>
  <si>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</si>
  <si>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</si>
  <si>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</si>
  <si>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</si>
  <si>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</si>
  <si>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</si>
  <si>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</si>
  <si>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</si>
  <si>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</si>
  <si>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</si>
  <si>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</si>
  <si>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</si>
  <si>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</si>
  <si>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</si>
  <si>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</si>
  <si>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</si>
  <si>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</si>
  <si>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</si>
  <si>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</si>
  <si>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</si>
  <si>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</si>
  <si>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</si>
  <si>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</si>
  <si>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</si>
  <si>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</si>
  <si>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</si>
  <si>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</si>
  <si>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</si>
  <si>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</si>
  <si>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</si>
  <si>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</si>
  <si>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</si>
  <si>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</si>
  <si>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</si>
  <si>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</si>
  <si>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</si>
  <si>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</si>
  <si>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</si>
  <si>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</si>
  <si>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</si>
  <si>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</si>
  <si>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</si>
  <si>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</si>
  <si>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</si>
  <si>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</si>
  <si>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</si>
  <si>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</si>
  <si>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</si>
  <si>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</si>
  <si>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</si>
  <si>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</si>
  <si>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</si>
  <si>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</si>
  <si>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</si>
  <si>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</si>
  <si>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</si>
  <si>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</si>
  <si>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</si>
  <si>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</si>
  <si>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</si>
  <si>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</si>
  <si>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</si>
  <si>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</si>
  <si>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</si>
  <si>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</si>
  <si>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</si>
  <si>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</si>
  <si>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</si>
  <si>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</si>
  <si>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</si>
  <si>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</si>
  <si>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</si>
  <si>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</si>
  <si>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</si>
  <si>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</si>
  <si>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</si>
  <si>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</si>
  <si>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</si>
  <si>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</si>
  <si>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</si>
  <si>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</si>
  <si>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</si>
  <si>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</si>
  <si>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</si>
  <si>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</si>
  <si>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</si>
  <si>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</si>
  <si>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</si>
  <si>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</si>
  <si>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</si>
  <si>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</si>
  <si>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</si>
  <si>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</si>
  <si>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</si>
  <si>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</si>
  <si>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</si>
  <si>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</si>
  <si>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</si>
  <si>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</si>
  <si>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</si>
  <si>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</si>
  <si>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</si>
  <si>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</si>
  <si>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</si>
  <si>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</si>
  <si>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</si>
  <si>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</si>
  <si>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</si>
  <si>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</si>
  <si>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</si>
  <si>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</si>
  <si>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</si>
  <si>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</si>
  <si>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</si>
  <si>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</si>
  <si>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</si>
  <si>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</si>
  <si>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</si>
  <si>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</si>
  <si>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</si>
  <si>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</si>
  <si>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</si>
  <si>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</si>
  <si>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</si>
  <si>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</si>
  <si>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</si>
  <si>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</si>
  <si>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</si>
  <si>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</si>
  <si>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</si>
  <si>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</si>
  <si>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</si>
  <si>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</si>
  <si>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</si>
  <si>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</si>
  <si>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</si>
  <si>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</si>
  <si>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</si>
  <si>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</si>
  <si>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</si>
  <si>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</si>
  <si>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</si>
  <si>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</si>
  <si>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</si>
  <si>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</si>
  <si>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</si>
  <si>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</si>
  <si>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</si>
  <si>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</si>
  <si>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</si>
  <si>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</si>
  <si>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</si>
  <si>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</si>
  <si>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</si>
  <si>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</si>
  <si>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</si>
  <si>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</si>
  <si>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</si>
  <si>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</si>
  <si>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</si>
  <si>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</si>
  <si>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</si>
  <si>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</si>
  <si>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</si>
  <si>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</si>
  <si>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</si>
  <si>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</si>
  <si>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</si>
  <si>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</si>
  <si>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</si>
  <si>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</si>
  <si>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</si>
  <si>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</si>
  <si>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</si>
  <si>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</si>
  <si>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</si>
  <si>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</si>
  <si>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</si>
  <si>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</si>
  <si>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</si>
  <si>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</si>
  <si>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</si>
  <si>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</si>
  <si>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</si>
  <si>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</si>
  <si>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</si>
  <si>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</si>
  <si>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</si>
  <si>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</si>
  <si>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</si>
  <si>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</si>
  <si>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</si>
  <si>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</si>
  <si>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</si>
  <si>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</si>
  <si>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</si>
  <si>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</si>
  <si>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</si>
  <si>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</si>
  <si>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</si>
  <si>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</si>
  <si>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</si>
  <si>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</si>
  <si>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</si>
  <si>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</si>
  <si>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</si>
  <si>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</si>
  <si>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</si>
  <si>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</si>
  <si>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</si>
  <si>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</si>
  <si>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</si>
  <si>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</si>
  <si>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</si>
  <si>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</si>
  <si>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</si>
  <si>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</si>
  <si>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</si>
  <si>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</si>
  <si>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</si>
  <si>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</si>
  <si>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</si>
  <si>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</si>
  <si>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</si>
  <si>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</si>
  <si>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</si>
  <si>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</si>
  <si>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</si>
  <si>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</si>
  <si>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</si>
  <si>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</si>
  <si>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</si>
  <si>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</si>
  <si>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</si>
  <si>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</si>
  <si>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</si>
  <si>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</si>
  <si>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</si>
  <si>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</si>
  <si>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</si>
  <si>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</si>
  <si>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</si>
  <si>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</si>
  <si>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</si>
  <si>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</si>
  <si>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</si>
  <si>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</si>
  <si>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</si>
  <si>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</si>
  <si>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</si>
  <si>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</si>
  <si>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</si>
  <si>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</si>
  <si>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</si>
  <si>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</si>
  <si>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</si>
  <si>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</si>
  <si>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</si>
  <si>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</si>
  <si>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</si>
  <si>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</si>
  <si>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</si>
  <si>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</si>
  <si>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</si>
  <si>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</si>
  <si>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</si>
  <si>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</si>
  <si>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</si>
  <si>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</si>
  <si>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</si>
  <si>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</si>
  <si>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</si>
  <si>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</si>
  <si>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</si>
  <si>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</si>
  <si>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</si>
  <si>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</si>
  <si>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</si>
  <si>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</si>
  <si>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</si>
  <si>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</si>
  <si>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</si>
  <si>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</si>
  <si>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</si>
  <si>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</si>
  <si>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</si>
  <si>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</si>
  <si>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</si>
  <si>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</si>
  <si>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</si>
  <si>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</si>
  <si>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</si>
  <si>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</si>
  <si>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</si>
  <si>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</si>
  <si>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</si>
  <si>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</si>
  <si>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</si>
  <si>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</si>
  <si>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</si>
  <si>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</si>
  <si>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</si>
  <si>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</si>
  <si>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</si>
  <si>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</si>
  <si>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</si>
  <si>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</si>
  <si>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</si>
  <si>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</si>
  <si>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</si>
  <si>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</si>
  <si>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</si>
  <si>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</si>
  <si>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</si>
  <si>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</si>
  <si>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</si>
  <si>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</si>
  <si>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</si>
  <si>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</si>
  <si>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</si>
  <si>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</si>
  <si>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</si>
  <si>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</si>
  <si>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</si>
  <si>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</si>
  <si>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</si>
  <si>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</si>
  <si>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</si>
  <si>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</si>
  <si>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</si>
  <si>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</si>
  <si>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</si>
  <si>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</si>
  <si>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</si>
  <si>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</si>
  <si>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</si>
  <si>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</si>
  <si>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</si>
  <si>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</si>
  <si>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</si>
  <si>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</si>
  <si>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</si>
  <si>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</si>
  <si>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</si>
  <si>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</si>
  <si>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</si>
  <si>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</si>
  <si>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</si>
  <si>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</si>
  <si>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</si>
  <si>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</si>
  <si>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</si>
  <si>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</si>
  <si>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</si>
  <si>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</si>
  <si>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</si>
  <si>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</si>
  <si>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</si>
  <si>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</si>
  <si>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</si>
  <si>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</si>
  <si>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</si>
  <si>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</si>
  <si>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</si>
  <si>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</si>
  <si>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</si>
  <si>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</si>
  <si>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</si>
  <si>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</si>
  <si>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</si>
  <si>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</si>
  <si>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</si>
  <si>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</si>
  <si>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</si>
  <si>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</si>
  <si>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</si>
  <si>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</si>
  <si>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</si>
  <si>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</si>
  <si>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</si>
  <si>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</si>
  <si>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</si>
  <si>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</si>
  <si>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</si>
  <si>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</si>
  <si>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</si>
  <si>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</si>
  <si>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</si>
  <si>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</si>
  <si>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</si>
  <si>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</si>
  <si>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</si>
  <si>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</si>
  <si>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</si>
  <si>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</si>
  <si>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</si>
  <si>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</si>
  <si>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</si>
  <si>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</si>
  <si>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</si>
  <si>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</si>
  <si>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</si>
  <si>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</si>
  <si>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</si>
  <si>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</si>
  <si>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</si>
  <si>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</si>
  <si>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</si>
  <si>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</si>
  <si>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</si>
  <si>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</si>
  <si>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</si>
  <si>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</si>
  <si>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</si>
  <si>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</si>
  <si>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</si>
  <si>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</si>
  <si>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</si>
  <si>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</si>
  <si>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</si>
  <si>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</si>
  <si>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</si>
  <si>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</si>
  <si>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</si>
  <si>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</si>
  <si>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</si>
  <si>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</si>
  <si>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</si>
  <si>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</si>
  <si>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</si>
  <si>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</si>
  <si>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</si>
  <si>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</si>
  <si>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</si>
  <si>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</si>
  <si>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</si>
  <si>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</si>
  <si>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</si>
  <si>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</si>
  <si>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</si>
  <si>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</si>
  <si>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</si>
  <si>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</si>
  <si>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</si>
  <si>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</si>
  <si>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</si>
  <si>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</si>
  <si>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</si>
  <si>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</si>
  <si>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</si>
  <si>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</si>
  <si>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</si>
  <si>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</si>
  <si>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</si>
  <si>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</si>
  <si>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</si>
  <si>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</si>
  <si>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</si>
  <si>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</si>
  <si>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</si>
  <si>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</si>
  <si>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</si>
  <si>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</si>
  <si>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</si>
  <si>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</si>
  <si>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</si>
  <si>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</si>
  <si>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</si>
  <si>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</si>
  <si>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</si>
  <si>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</si>
  <si>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</si>
  <si>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</si>
  <si>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</si>
  <si>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</si>
  <si>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</si>
  <si>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</si>
  <si>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</si>
  <si>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</si>
  <si>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</si>
  <si>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</si>
  <si>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</si>
  <si>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</si>
  <si>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</si>
  <si>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</si>
  <si>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</si>
  <si>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</si>
  <si>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</si>
  <si>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</si>
  <si>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</si>
  <si>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</si>
  <si>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</si>
  <si>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</si>
  <si>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</si>
  <si>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</si>
  <si>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</si>
  <si>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</si>
  <si>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</si>
  <si>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</si>
  <si>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</si>
  <si>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</si>
  <si>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</si>
  <si>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</si>
  <si>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</si>
  <si>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</si>
  <si>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</si>
  <si>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</si>
  <si>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</si>
  <si>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</si>
  <si>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</si>
  <si>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</si>
  <si>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</si>
  <si>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</si>
  <si>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</si>
  <si>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</si>
  <si>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</si>
  <si>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</si>
  <si>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</si>
  <si>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</si>
  <si>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</si>
  <si>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</si>
  <si>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</si>
  <si>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</si>
  <si>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</si>
  <si>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</si>
  <si>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</si>
  <si>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</si>
  <si>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</si>
  <si>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</si>
  <si>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</si>
  <si>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</si>
  <si>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</si>
  <si>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</si>
  <si>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</si>
  <si>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</si>
  <si>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</si>
  <si>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</si>
  <si>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</si>
  <si>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</si>
  <si>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</si>
  <si>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</si>
  <si>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</si>
  <si>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</si>
  <si>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</si>
  <si>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</si>
  <si>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</si>
  <si>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</si>
  <si>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</si>
  <si>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</si>
  <si>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</si>
  <si>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</si>
  <si>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</si>
  <si>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</si>
  <si>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</si>
  <si>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</si>
  <si>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</si>
  <si>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</si>
  <si>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</si>
  <si>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</si>
  <si>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</si>
  <si>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</si>
  <si>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</si>
  <si>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</si>
  <si>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</si>
  <si>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</si>
  <si>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</si>
  <si>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</si>
  <si>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</si>
  <si>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</si>
  <si>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</si>
  <si>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</si>
  <si>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</si>
  <si>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</si>
  <si>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</si>
  <si>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</si>
  <si>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</si>
  <si>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</si>
  <si>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</si>
  <si>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</si>
  <si>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</si>
  <si>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</si>
  <si>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</si>
  <si>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</si>
  <si>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</si>
  <si>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</si>
  <si>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</si>
  <si>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</si>
  <si>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</si>
  <si>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</si>
  <si>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</si>
  <si>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</si>
  <si>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</si>
  <si>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</si>
  <si>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</si>
  <si>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</si>
  <si>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</si>
  <si>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</si>
  <si>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</si>
  <si>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</si>
  <si>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</si>
  <si>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</si>
  <si>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</si>
  <si>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</si>
  <si>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</si>
  <si>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</si>
  <si>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</si>
  <si>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</si>
  <si>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</si>
  <si>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</si>
  <si>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</si>
  <si>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</si>
  <si>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</si>
  <si>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</si>
  <si>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</si>
  <si>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</si>
  <si>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</si>
  <si>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</si>
  <si>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</si>
  <si>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</si>
  <si>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</si>
  <si>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</si>
  <si>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</si>
  <si>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</si>
  <si>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</si>
  <si>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</si>
  <si>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</si>
  <si>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</si>
  <si>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</si>
  <si>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</si>
  <si>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</si>
  <si>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</si>
  <si>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</si>
  <si>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</si>
  <si>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</si>
  <si>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</si>
  <si>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</si>
  <si>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</si>
  <si>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</si>
  <si>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</si>
  <si>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</si>
  <si>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</si>
  <si>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</si>
  <si>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</si>
  <si>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</si>
  <si>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</si>
  <si>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</si>
  <si>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</si>
  <si>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</si>
  <si>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</si>
  <si>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</si>
  <si>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</si>
  <si>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</si>
  <si>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</si>
  <si>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</si>
  <si>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</si>
  <si>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</si>
  <si>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</si>
  <si>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</si>
  <si>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</si>
  <si>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</si>
  <si>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</si>
  <si>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</si>
  <si>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</si>
  <si>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</si>
  <si>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</si>
  <si>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</si>
  <si>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</si>
  <si>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</si>
  <si>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</si>
  <si>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</si>
  <si>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</si>
  <si>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</si>
  <si>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</si>
  <si>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</si>
  <si>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</si>
  <si>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</si>
  <si>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</si>
  <si>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</si>
  <si>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</si>
  <si>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</si>
  <si>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</si>
  <si>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</si>
  <si>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</si>
  <si>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</si>
  <si>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</si>
  <si>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</si>
  <si>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</si>
  <si>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</si>
  <si>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</si>
  <si>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</si>
  <si>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</si>
  <si>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</si>
  <si>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</si>
  <si>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</si>
  <si>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</si>
  <si>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</si>
  <si>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</si>
  <si>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</si>
  <si>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</si>
  <si>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</si>
  <si>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</si>
  <si>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</si>
  <si>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</si>
  <si>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</si>
  <si>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</si>
  <si>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</si>
  <si>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</si>
  <si>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</si>
  <si>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</si>
  <si>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</si>
  <si>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</si>
  <si>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</si>
  <si>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</si>
  <si>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</si>
  <si>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</si>
  <si>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</si>
  <si>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</si>
  <si>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</si>
  <si>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</si>
  <si>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</si>
  <si>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</si>
  <si>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</si>
  <si>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</si>
  <si>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</si>
  <si>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</si>
  <si>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</si>
  <si>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</si>
  <si>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</si>
  <si>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</si>
  <si>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</si>
  <si>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</si>
  <si>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</si>
  <si>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</si>
  <si>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</si>
  <si>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</si>
  <si>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</si>
  <si>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</si>
  <si>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</si>
  <si>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</si>
  <si>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</si>
  <si>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</si>
  <si>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</si>
  <si>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</si>
  <si>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</si>
  <si>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</si>
  <si>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</si>
  <si>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</si>
  <si>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</si>
  <si>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</si>
  <si>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</si>
  <si>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</si>
  <si>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</si>
  <si>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</si>
  <si>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</si>
  <si>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</si>
  <si>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</si>
  <si>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</si>
  <si>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</si>
  <si>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</si>
  <si>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</si>
  <si>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</si>
  <si>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</si>
  <si>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</si>
  <si>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</si>
  <si>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</si>
  <si>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</si>
  <si>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</si>
  <si>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</si>
  <si>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</si>
  <si>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</si>
  <si>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</si>
  <si>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</si>
  <si>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</si>
  <si>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</si>
  <si>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</si>
  <si>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</si>
  <si>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</si>
  <si>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</si>
  <si>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</si>
  <si>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</si>
  <si>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</si>
  <si>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</si>
  <si>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</si>
  <si>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</si>
  <si>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</si>
  <si>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</si>
  <si>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</si>
  <si>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</si>
  <si>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</si>
  <si>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</si>
  <si>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</si>
  <si>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</si>
  <si>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</si>
  <si>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</si>
  <si>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</si>
  <si>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</si>
  <si>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</si>
  <si>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</si>
  <si>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</si>
  <si>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</si>
  <si>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</si>
  <si>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</si>
  <si>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</si>
  <si>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</si>
  <si>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</si>
  <si>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</si>
  <si>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</si>
  <si>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</si>
  <si>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</si>
  <si>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</si>
  <si>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</si>
  <si>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</si>
  <si>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</si>
  <si>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</si>
  <si>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</si>
  <si>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</si>
  <si>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</si>
  <si>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</si>
  <si>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</si>
  <si>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</si>
  <si>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</si>
  <si>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</si>
  <si>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</si>
  <si>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</si>
  <si>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</si>
  <si>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</si>
  <si>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</si>
  <si>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</si>
  <si>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</si>
  <si>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</si>
  <si>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</si>
  <si>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</si>
  <si>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</si>
  <si>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</si>
  <si>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</si>
  <si>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</si>
  <si>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</si>
  <si>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</si>
  <si>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</si>
  <si>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</si>
  <si>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</si>
  <si>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</si>
  <si>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</si>
  <si>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</si>
  <si>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</si>
  <si>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</si>
  <si>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</si>
  <si>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</si>
  <si>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</si>
  <si>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</si>
  <si>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</si>
  <si>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</si>
  <si>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</si>
  <si>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</si>
  <si>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</si>
  <si>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</si>
  <si>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</si>
  <si>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</si>
  <si>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</si>
  <si>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</si>
  <si>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</si>
  <si>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</si>
  <si>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</si>
  <si>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</si>
  <si>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</si>
  <si>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</si>
  <si>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</si>
  <si>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</si>
  <si>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</si>
  <si>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</si>
  <si>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</si>
  <si>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</si>
  <si>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</si>
  <si>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</si>
  <si>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</si>
  <si>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</si>
  <si>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</si>
  <si>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</si>
  <si>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</si>
  <si>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</si>
  <si>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</si>
  <si>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</si>
  <si>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</si>
  <si>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</si>
  <si>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</si>
  <si>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</si>
  <si>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</si>
  <si>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</si>
  <si>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</si>
  <si>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</si>
  <si>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</si>
  <si>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</si>
  <si>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</si>
  <si>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</si>
  <si>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</si>
  <si>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</si>
  <si>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</si>
  <si>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</si>
  <si>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</si>
  <si>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</si>
  <si>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</si>
  <si>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</si>
  <si>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</si>
  <si>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</si>
  <si>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</si>
  <si>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</si>
  <si>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</si>
  <si>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</si>
  <si>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</si>
  <si>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</si>
  <si>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</si>
  <si>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</si>
  <si>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</si>
  <si>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</si>
  <si>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</si>
  <si>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</si>
  <si>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</si>
  <si>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</si>
  <si>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</si>
  <si>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</si>
  <si>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</si>
  <si>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</si>
  <si>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</si>
  <si>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</si>
  <si>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</si>
  <si>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</si>
  <si>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</si>
  <si>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</si>
  <si>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</si>
  <si>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</si>
  <si>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</si>
  <si>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</si>
  <si>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</si>
  <si>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</si>
  <si>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</si>
  <si>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</si>
  <si>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</si>
  <si>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</si>
  <si>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</si>
  <si>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</si>
  <si>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</si>
  <si>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</si>
  <si>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</si>
  <si>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</si>
  <si>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</si>
  <si>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</si>
  <si>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</si>
  <si>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</si>
  <si>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</si>
  <si>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</si>
  <si>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</si>
  <si>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</si>
  <si>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</si>
  <si>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</si>
  <si>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</si>
  <si>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</si>
  <si>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</si>
  <si>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</si>
  <si>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</si>
  <si>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</si>
  <si>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</si>
  <si>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</si>
  <si>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</si>
  <si>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</si>
  <si>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</si>
  <si>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</si>
  <si>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</si>
  <si>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</si>
  <si>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</si>
  <si>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</si>
  <si>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</si>
  <si>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</si>
  <si>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</si>
  <si>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</si>
  <si>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</si>
  <si>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</si>
  <si>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</si>
  <si>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</si>
  <si>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</si>
  <si>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</si>
  <si>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</si>
  <si>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</si>
  <si>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</si>
  <si>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</si>
  <si>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</si>
  <si>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</si>
  <si>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</si>
  <si>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</si>
  <si>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</si>
  <si>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</si>
  <si>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</si>
  <si>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</si>
  <si>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</si>
  <si>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</si>
  <si>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</si>
  <si>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</si>
  <si>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</si>
  <si>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</si>
  <si>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</si>
  <si>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</si>
  <si>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</si>
  <si>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</si>
  <si>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</si>
  <si>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</si>
  <si>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</si>
  <si>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</si>
  <si>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</si>
  <si>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</si>
  <si>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</si>
  <si>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</si>
  <si>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</si>
  <si>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</si>
  <si>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</si>
  <si>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</si>
  <si>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</si>
  <si>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</si>
  <si>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</si>
  <si>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</si>
  <si>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</si>
  <si>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</si>
  <si>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</si>
  <si>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</si>
  <si>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</si>
  <si>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</si>
  <si>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</si>
  <si>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</si>
  <si>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</si>
  <si>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</si>
  <si>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</si>
  <si>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</si>
  <si>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</si>
  <si>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</si>
  <si>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</si>
  <si>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</si>
  <si>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</si>
  <si>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</si>
  <si>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</si>
  <si>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</si>
  <si>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</si>
  <si>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</si>
  <si>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</si>
  <si>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</si>
  <si>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</si>
  <si>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</si>
  <si>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</si>
  <si>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</si>
  <si>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</si>
  <si>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</si>
  <si>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</si>
  <si>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</si>
  <si>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</si>
  <si>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</si>
  <si>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</si>
  <si>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</si>
  <si>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</si>
  <si>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</si>
  <si>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</si>
  <si>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</si>
  <si>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</si>
  <si>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</si>
  <si>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</si>
  <si>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</si>
  <si>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</si>
  <si>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</si>
  <si>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</si>
  <si>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</si>
  <si>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</si>
  <si>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</si>
  <si>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</si>
  <si>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</si>
  <si>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</si>
  <si>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</si>
  <si>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</si>
  <si>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</si>
  <si>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</si>
  <si>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</si>
  <si>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</si>
  <si>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</si>
  <si>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</si>
  <si>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</si>
  <si>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</si>
  <si>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</si>
  <si>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</si>
  <si>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</si>
  <si>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</si>
  <si>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</si>
  <si>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</si>
  <si>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</si>
  <si>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</si>
  <si>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</si>
  <si>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</si>
  <si>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</si>
  <si>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</si>
  <si>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</si>
  <si>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</si>
  <si>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</si>
  <si>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</si>
  <si>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</si>
  <si>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</si>
  <si>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</si>
  <si>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</si>
  <si>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</si>
  <si>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</si>
  <si>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</si>
  <si>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</si>
  <si>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</si>
  <si>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</si>
  <si>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</si>
  <si>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</si>
  <si>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</si>
  <si>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</si>
  <si>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</si>
  <si>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</si>
  <si>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</si>
  <si>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</si>
  <si>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</si>
  <si>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</si>
  <si>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</si>
  <si>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</si>
  <si>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</si>
  <si>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</si>
  <si>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</si>
  <si>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</si>
  <si>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</si>
  <si>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</si>
  <si>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</si>
  <si>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</si>
  <si>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</si>
  <si>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</si>
  <si>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</si>
  <si>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</si>
  <si>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</si>
  <si>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</si>
  <si>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</si>
  <si>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</si>
  <si>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</si>
  <si>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</si>
  <si>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</si>
  <si>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</si>
  <si>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</si>
  <si>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</si>
  <si>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</si>
  <si>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</si>
  <si>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</si>
  <si>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</si>
  <si>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</si>
  <si>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</si>
  <si>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</si>
  <si>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</si>
  <si>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</si>
  <si>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</si>
  <si>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</si>
  <si>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</si>
  <si>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</si>
  <si>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</si>
  <si>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</si>
  <si>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</si>
  <si>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</si>
  <si>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</si>
  <si>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</si>
  <si>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</si>
  <si>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</si>
  <si>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</si>
  <si>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</si>
  <si>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</si>
  <si>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</si>
  <si>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</si>
  <si>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</si>
  <si>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</si>
  <si>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</si>
  <si>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</si>
  <si>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</si>
  <si>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</si>
  <si>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</si>
  <si>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</si>
  <si>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</si>
  <si>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</si>
  <si>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</si>
  <si>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</si>
  <si>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</si>
  <si>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</si>
  <si>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</si>
  <si>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</si>
  <si>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</si>
  <si>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</si>
  <si>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</si>
  <si>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</si>
  <si>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</si>
  <si>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</si>
  <si>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</si>
  <si>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</si>
  <si>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</si>
  <si>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</si>
  <si>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</si>
  <si>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</si>
  <si>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</si>
  <si>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</si>
  <si>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</si>
  <si>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</si>
  <si>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</si>
  <si>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</si>
  <si>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</si>
  <si>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</si>
  <si>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</si>
  <si>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</si>
  <si>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</si>
  <si>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</si>
  <si>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</si>
  <si>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</si>
  <si>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</si>
  <si>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</si>
  <si>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</si>
  <si>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</si>
  <si>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</si>
  <si>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</si>
  <si>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</si>
  <si>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</si>
  <si>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</si>
  <si>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</si>
  <si>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</si>
  <si>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</si>
  <si>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</si>
  <si>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</si>
  <si>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</si>
  <si>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</si>
  <si>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</si>
  <si>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</si>
  <si>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</si>
  <si>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</si>
  <si>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</si>
  <si>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</si>
  <si>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</si>
  <si>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</si>
  <si>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</si>
  <si>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</si>
  <si>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</si>
  <si>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</si>
  <si>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</si>
  <si>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</si>
  <si>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</si>
  <si>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</si>
  <si>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</si>
  <si>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</si>
  <si>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</si>
  <si>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</si>
  <si>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</si>
  <si>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</si>
  <si>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</si>
  <si>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</si>
  <si>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</si>
  <si>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</si>
  <si>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</si>
  <si>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</si>
  <si>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</si>
  <si>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</si>
  <si>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</si>
  <si>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</si>
  <si>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</si>
  <si>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</si>
  <si>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</si>
  <si>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</si>
  <si>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</si>
  <si>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</si>
  <si>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</si>
  <si>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</si>
  <si>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</si>
  <si>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</si>
  <si>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</si>
  <si>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</si>
  <si>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</si>
  <si>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</si>
  <si>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</si>
  <si>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</si>
  <si>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</si>
  <si>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</si>
  <si>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</si>
  <si>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</si>
  <si>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</si>
  <si>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</si>
  <si>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</si>
  <si>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</si>
  <si>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</si>
  <si>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</si>
  <si>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</si>
  <si>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</si>
  <si>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</si>
  <si>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</si>
  <si>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</si>
  <si>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</si>
  <si>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</si>
  <si>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</si>
  <si>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</si>
  <si>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</si>
  <si>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</si>
  <si>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</si>
  <si>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</si>
  <si>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</si>
  <si>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</si>
  <si>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</si>
  <si>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</si>
  <si>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</si>
  <si>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</si>
  <si>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</si>
  <si>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</si>
  <si>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</si>
  <si>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</si>
  <si>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</si>
  <si>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</si>
  <si>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</si>
  <si>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</si>
  <si>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</si>
  <si>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</si>
  <si>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</si>
  <si>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</si>
  <si>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</si>
  <si>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</si>
  <si>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</si>
  <si>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</si>
  <si>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</si>
  <si>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</si>
  <si>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</si>
  <si>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</si>
  <si>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</si>
  <si>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</si>
  <si>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</si>
  <si>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</si>
  <si>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</si>
  <si>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</si>
  <si>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</si>
  <si>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</si>
  <si>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</si>
  <si>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</si>
  <si>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</si>
  <si>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</si>
  <si>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</si>
  <si>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</si>
  <si>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</si>
  <si>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</si>
  <si>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</si>
  <si>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</si>
  <si>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</si>
  <si>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</si>
  <si>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</si>
  <si>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</si>
  <si>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</si>
  <si>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</si>
  <si>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</si>
  <si>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</si>
  <si>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</si>
  <si>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</si>
  <si>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</si>
  <si>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</si>
  <si>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</si>
  <si>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</si>
  <si>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</si>
  <si>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</si>
  <si>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</si>
  <si>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</si>
  <si>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</si>
  <si>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</si>
  <si>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</si>
  <si>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</si>
  <si>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</si>
  <si>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</si>
  <si>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</si>
  <si>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</si>
  <si>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</si>
  <si>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</si>
  <si>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</si>
  <si>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</si>
  <si>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</si>
  <si>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</si>
  <si>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</si>
  <si>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</si>
  <si>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</si>
  <si>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</si>
  <si>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</si>
  <si>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</si>
  <si>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</si>
  <si>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</si>
  <si>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</si>
  <si>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</si>
  <si>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</si>
  <si>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</si>
  <si>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</si>
  <si>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</si>
  <si>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</si>
  <si>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</si>
  <si>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</si>
  <si>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</si>
  <si>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</si>
  <si>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</si>
  <si>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</si>
  <si>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</si>
  <si>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</si>
  <si>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</si>
  <si>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</si>
  <si>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</si>
  <si>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</si>
  <si>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</si>
  <si>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</si>
  <si>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</si>
  <si>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</si>
  <si>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</si>
  <si>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</si>
  <si>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</si>
  <si>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</si>
  <si>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</si>
  <si>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</si>
  <si>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</si>
  <si>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</si>
  <si>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</si>
  <si>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</si>
  <si>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</si>
  <si>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</si>
  <si>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</si>
  <si>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</si>
  <si>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</si>
  <si>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</si>
  <si>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</si>
  <si>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</si>
  <si>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</si>
  <si>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</si>
  <si>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</si>
  <si>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</si>
  <si>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</si>
  <si>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</si>
  <si>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</si>
  <si>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</si>
  <si>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</si>
  <si>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</si>
  <si>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</si>
  <si>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</si>
  <si>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</si>
  <si>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</si>
  <si>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</si>
  <si>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</si>
  <si>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</si>
  <si>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</si>
  <si>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</si>
  <si>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</si>
  <si>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</si>
  <si>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</si>
  <si>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</si>
  <si>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</si>
  <si>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</si>
  <si>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</si>
  <si>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</si>
  <si>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</si>
  <si>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</si>
  <si>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</si>
  <si>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</si>
  <si>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</si>
  <si>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</si>
  <si>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</si>
  <si>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</si>
  <si>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</si>
  <si>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</si>
  <si>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</si>
  <si>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</si>
  <si>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</si>
  <si>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</si>
  <si>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</si>
  <si>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</si>
  <si>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</si>
  <si>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</si>
  <si>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</si>
  <si>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</si>
  <si>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</si>
  <si>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</si>
  <si>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</si>
  <si>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</si>
  <si>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</si>
  <si>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</si>
  <si>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</si>
  <si>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</si>
  <si>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</si>
  <si>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</si>
  <si>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</si>
  <si>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</si>
  <si>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</si>
  <si>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</si>
  <si>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</si>
  <si>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</si>
  <si>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</si>
  <si>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</si>
  <si>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</si>
  <si>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</si>
  <si>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</si>
  <si>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</si>
  <si>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</si>
  <si>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</si>
  <si>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</si>
  <si>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</si>
  <si>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</si>
  <si>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</si>
  <si>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</si>
  <si>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</si>
  <si>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</si>
  <si>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</si>
  <si>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</si>
  <si>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</si>
  <si>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</si>
  <si>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</si>
  <si>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</si>
  <si>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</si>
  <si>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</si>
  <si>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</si>
  <si>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</si>
  <si>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</si>
  <si>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</si>
  <si>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</si>
  <si>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</si>
  <si>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</si>
  <si>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</si>
  <si>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</si>
  <si>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</si>
  <si>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</si>
  <si>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</si>
  <si>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</si>
  <si>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</si>
  <si>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</si>
  <si>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</si>
  <si>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</si>
  <si>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</si>
  <si>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</si>
  <si>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</si>
  <si>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</si>
  <si>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</si>
  <si>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</si>
  <si>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</si>
  <si>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</si>
  <si>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</si>
  <si>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</si>
  <si>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</si>
  <si>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</si>
  <si>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</si>
  <si>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</si>
  <si>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</si>
  <si>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</si>
  <si>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</si>
  <si>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</si>
  <si>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</si>
  <si>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</si>
  <si>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</si>
  <si>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</si>
  <si>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</si>
  <si>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</si>
  <si>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</si>
  <si>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</si>
  <si>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</si>
  <si>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</si>
  <si>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</si>
  <si>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</si>
  <si>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</si>
  <si>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</si>
  <si>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</si>
  <si>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</si>
  <si>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</si>
  <si>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</si>
  <si>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</si>
  <si>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</si>
  <si>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</si>
  <si>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</si>
  <si>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</si>
  <si>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</si>
  <si>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</si>
  <si>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</si>
  <si>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</si>
  <si>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</si>
  <si>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</si>
  <si>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</si>
  <si>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</si>
  <si>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</si>
  <si>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</si>
  <si>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</si>
  <si>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</si>
  <si>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</si>
  <si>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</si>
  <si>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</si>
  <si>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</si>
  <si>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</si>
  <si>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</si>
  <si>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</si>
  <si>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</si>
  <si>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</si>
  <si>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</si>
  <si>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</si>
  <si>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</si>
  <si>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</si>
  <si>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</si>
  <si>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</si>
  <si>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</si>
  <si>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</si>
  <si>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</si>
  <si>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</si>
  <si>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</si>
  <si>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</si>
  <si>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</si>
  <si>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</si>
  <si>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</si>
  <si>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</si>
  <si>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</si>
  <si>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</si>
  <si>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</si>
  <si>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</si>
  <si>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</si>
  <si>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</si>
  <si>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</si>
  <si>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</si>
  <si>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</si>
  <si>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</si>
  <si>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</si>
  <si>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</si>
  <si>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</si>
  <si>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</si>
  <si>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</si>
  <si>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</si>
  <si>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</si>
  <si>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</si>
  <si>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</si>
  <si>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</si>
  <si>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</si>
  <si>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</si>
  <si>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</si>
  <si>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</si>
  <si>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</si>
  <si>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</si>
  <si>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</si>
  <si>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</si>
  <si>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</si>
  <si>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</si>
  <si>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</si>
  <si>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</si>
  <si>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</si>
  <si>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</si>
  <si>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</si>
  <si>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</si>
  <si>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</si>
  <si>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</si>
  <si>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</si>
  <si>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</si>
  <si>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</si>
  <si>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</si>
  <si>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</si>
  <si>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</si>
  <si>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</si>
  <si>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</si>
  <si>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</si>
  <si>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</si>
  <si>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</si>
  <si>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</si>
  <si>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</si>
  <si>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</si>
  <si>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</si>
  <si>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</si>
  <si>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</si>
  <si>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</si>
  <si>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</si>
  <si>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</si>
  <si>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</si>
  <si>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</si>
  <si>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</si>
  <si>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</si>
  <si>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</si>
  <si>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</si>
  <si>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</si>
  <si>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</si>
  <si>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</si>
  <si>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</si>
  <si>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</si>
  <si>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</si>
  <si>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</si>
  <si>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</si>
  <si>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</si>
  <si>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</si>
  <si>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</si>
  <si>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</si>
  <si>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</si>
  <si>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</si>
  <si>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</si>
  <si>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</si>
  <si>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</si>
  <si>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</si>
  <si>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</si>
  <si>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</si>
  <si>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</si>
  <si>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</si>
  <si>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</si>
  <si>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</si>
  <si>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</si>
  <si>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</si>
  <si>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</si>
  <si>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</si>
  <si>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</si>
  <si>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</si>
  <si>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</si>
  <si>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</si>
  <si>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</si>
  <si>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</si>
  <si>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</si>
  <si>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</si>
  <si>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</si>
  <si>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</si>
  <si>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</si>
  <si>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</si>
  <si>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</si>
  <si>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</si>
  <si>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</si>
  <si>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</si>
  <si>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</si>
  <si>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</si>
  <si>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</si>
  <si>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</si>
  <si>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</si>
  <si>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</si>
  <si>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</si>
  <si>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</si>
  <si>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</si>
  <si>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</si>
  <si>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</si>
  <si>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</si>
  <si>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</si>
  <si>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</si>
  <si>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</si>
  <si>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</si>
  <si>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</si>
  <si>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</si>
  <si>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</si>
  <si>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</si>
  <si>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</si>
  <si>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</si>
  <si>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</si>
  <si>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</si>
  <si>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</si>
  <si>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</si>
  <si>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</si>
  <si>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</si>
  <si>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</si>
  <si>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</si>
  <si>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</si>
  <si>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</si>
  <si>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</si>
  <si>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</si>
  <si>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</si>
  <si>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</si>
  <si>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</si>
  <si>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</si>
  <si>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</si>
  <si>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</si>
  <si>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</si>
  <si>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</si>
  <si>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</si>
  <si>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</si>
  <si>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</si>
  <si>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</si>
  <si>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</si>
  <si>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</si>
  <si>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</si>
  <si>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</si>
  <si>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</si>
  <si>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</si>
  <si>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</si>
  <si>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</si>
  <si>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</si>
  <si>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</si>
  <si>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</si>
  <si>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</si>
  <si>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</si>
  <si>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</si>
  <si>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</si>
  <si>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</si>
  <si>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</si>
  <si>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</si>
  <si>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</si>
  <si>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</si>
  <si>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</si>
  <si>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</si>
  <si>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</si>
  <si>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</si>
  <si>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</si>
  <si>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</si>
  <si>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</si>
  <si>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</si>
  <si>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</si>
  <si>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</si>
  <si>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</si>
  <si>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</si>
  <si>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</si>
  <si>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</si>
  <si>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</si>
  <si>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</si>
  <si>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</si>
  <si>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</si>
  <si>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</si>
  <si>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</si>
  <si>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</si>
  <si>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</si>
  <si>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</si>
  <si>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</si>
  <si>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</si>
  <si>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</si>
  <si>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</si>
  <si>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</si>
  <si>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</si>
  <si>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</si>
  <si>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</si>
  <si>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</si>
  <si>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</si>
  <si>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</si>
  <si>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</si>
  <si>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</si>
  <si>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</si>
  <si>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</si>
  <si>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</si>
  <si>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</si>
  <si>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</si>
  <si>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</si>
  <si>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</si>
  <si>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</si>
  <si>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</si>
  <si>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</si>
  <si>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</si>
  <si>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</si>
  <si>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</si>
  <si>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</si>
  <si>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</si>
  <si>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</si>
  <si>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</si>
  <si>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</si>
  <si>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</si>
  <si>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</si>
  <si>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</si>
  <si>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</si>
  <si>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</si>
  <si>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</si>
  <si>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</si>
  <si>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</si>
  <si>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</si>
  <si>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</si>
  <si>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</si>
  <si>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</si>
  <si>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</si>
  <si>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</si>
  <si>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</si>
  <si>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</si>
  <si>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</si>
  <si>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</si>
  <si>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</si>
  <si>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</si>
  <si>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</si>
  <si>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</si>
  <si>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</si>
  <si>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</si>
  <si>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</si>
  <si>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</si>
  <si>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</si>
  <si>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</si>
  <si>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</si>
  <si>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</si>
  <si>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</si>
  <si>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</si>
  <si>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</si>
  <si>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</si>
  <si>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</si>
  <si>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</si>
  <si>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</si>
  <si>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</si>
  <si>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</si>
  <si>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</si>
  <si>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</si>
  <si>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</si>
  <si>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</si>
  <si>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</si>
  <si>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</si>
  <si>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</si>
  <si>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</si>
  <si>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</si>
  <si>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</si>
  <si>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</si>
  <si>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</si>
  <si>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</si>
  <si>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</si>
  <si>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</si>
  <si>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</si>
  <si>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</si>
  <si>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</si>
  <si>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</si>
  <si>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</si>
  <si>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</si>
  <si>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</si>
  <si>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</si>
  <si>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</si>
  <si>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</si>
  <si>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</si>
  <si>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</si>
  <si>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</si>
  <si>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</si>
  <si>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</si>
  <si>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</si>
  <si>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</si>
  <si>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</si>
  <si>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</si>
  <si>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</si>
  <si>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</si>
  <si>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</si>
  <si>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</si>
  <si>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</si>
  <si>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</si>
  <si>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</si>
  <si>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</si>
  <si>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</si>
  <si>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</si>
  <si>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</si>
  <si>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</si>
  <si>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</si>
  <si>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</si>
  <si>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</si>
  <si>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</si>
  <si>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</si>
  <si>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</si>
  <si>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</si>
  <si>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</si>
  <si>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</si>
  <si>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</si>
  <si>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</si>
  <si>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</si>
  <si>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</si>
  <si>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</si>
  <si>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</si>
  <si>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</si>
  <si>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</si>
  <si>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</si>
  <si>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</si>
  <si>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</si>
  <si>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</si>
  <si>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</si>
  <si>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</si>
  <si>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</si>
  <si>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</si>
  <si>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</si>
  <si>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</si>
  <si>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</si>
  <si>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</si>
  <si>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</si>
  <si>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</si>
  <si>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</si>
  <si>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</si>
  <si>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</si>
  <si>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</si>
  <si>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</si>
  <si>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</si>
  <si>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</si>
  <si>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</si>
  <si>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</si>
  <si>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</si>
  <si>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</si>
  <si>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</si>
  <si>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</si>
  <si>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</si>
  <si>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</si>
  <si>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</si>
  <si>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</si>
  <si>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</si>
  <si>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</si>
  <si>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</si>
  <si>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</si>
  <si>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</si>
  <si>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</si>
  <si>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</si>
  <si>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</si>
  <si>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</si>
  <si>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</si>
  <si>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</si>
  <si>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</si>
  <si>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</si>
  <si>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</si>
  <si>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</si>
  <si>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</si>
  <si>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</si>
  <si>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</si>
  <si>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</si>
  <si>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</si>
  <si>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</si>
  <si>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</si>
  <si>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</si>
  <si>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</si>
  <si>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</si>
  <si>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</si>
  <si>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</si>
  <si>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</si>
  <si>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</si>
  <si>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</si>
  <si>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</si>
  <si>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</si>
  <si>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</si>
  <si>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</si>
  <si>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</si>
  <si>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</si>
  <si>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</si>
  <si>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</si>
  <si>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</si>
  <si>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</si>
  <si>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</si>
  <si>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</si>
  <si>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</si>
  <si>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</si>
  <si>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</si>
  <si>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</si>
  <si>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</si>
  <si>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</si>
  <si>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</si>
  <si>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</si>
  <si>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</si>
  <si>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</si>
  <si>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</si>
  <si>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</si>
  <si>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</si>
  <si>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</si>
  <si>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</si>
  <si>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</si>
  <si>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</si>
  <si>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</si>
  <si>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</si>
  <si>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</si>
  <si>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</si>
  <si>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</si>
  <si>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</si>
  <si>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</si>
  <si>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</si>
  <si>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</si>
  <si>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</si>
  <si>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</si>
  <si>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</si>
  <si>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</si>
  <si>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</si>
  <si>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</si>
  <si>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</si>
  <si>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</si>
  <si>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</si>
  <si>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</si>
  <si>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</si>
  <si>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</si>
  <si>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</si>
  <si>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</si>
  <si>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</si>
  <si>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</si>
  <si>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</si>
  <si>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</si>
  <si>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</si>
  <si>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</si>
  <si>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</si>
  <si>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</si>
  <si>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</si>
  <si>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</si>
  <si>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</si>
  <si>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</si>
  <si>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</si>
  <si>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</si>
  <si>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</si>
  <si>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</si>
  <si>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</si>
  <si>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</si>
  <si>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</si>
  <si>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</si>
  <si>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</si>
  <si>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</si>
  <si>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</si>
  <si>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</si>
  <si>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</si>
  <si>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</si>
  <si>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</si>
  <si>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</si>
  <si>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</si>
  <si>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</si>
  <si>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</si>
  <si>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</si>
  <si>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</si>
  <si>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</si>
  <si>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</si>
  <si>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</si>
  <si>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</si>
  <si>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</si>
  <si>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</si>
  <si>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</si>
  <si>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</si>
  <si>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</si>
  <si>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</si>
  <si>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</si>
  <si>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</si>
  <si>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</si>
  <si>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</si>
  <si>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</si>
  <si>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</si>
  <si>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</si>
  <si>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</si>
  <si>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</si>
  <si>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</si>
  <si>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</si>
  <si>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</si>
  <si>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</si>
  <si>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</si>
  <si>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</si>
  <si>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</si>
  <si>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</si>
  <si>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</si>
  <si>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</si>
  <si>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</si>
  <si>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</si>
  <si>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</si>
  <si>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</si>
  <si>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</si>
  <si>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</si>
  <si>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</si>
  <si>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</si>
  <si>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</si>
  <si>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</si>
  <si>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</si>
  <si>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</si>
  <si>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</si>
  <si>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</si>
  <si>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</si>
  <si>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</si>
  <si>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</si>
  <si>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</si>
  <si>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</si>
  <si>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</si>
  <si>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</si>
  <si>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</si>
  <si>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</si>
  <si>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</si>
  <si>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</si>
  <si>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</si>
  <si>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</si>
  <si>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</si>
  <si>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</si>
  <si>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</si>
  <si>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</si>
  <si>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</si>
  <si>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</si>
  <si>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</si>
  <si>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</si>
  <si>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</si>
  <si>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</si>
  <si>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</si>
  <si>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</si>
  <si>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</si>
  <si>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</si>
  <si>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</si>
  <si>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</si>
  <si>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</si>
  <si>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</si>
  <si>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</si>
  <si>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</si>
  <si>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</si>
  <si>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</si>
  <si>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</si>
  <si>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</si>
  <si>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</si>
  <si>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</si>
  <si>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</si>
  <si>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</si>
  <si>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</si>
  <si>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</si>
  <si>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</si>
  <si>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</si>
  <si>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</si>
  <si>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</si>
  <si>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</si>
  <si>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</si>
  <si>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</si>
  <si>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</si>
  <si>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</si>
  <si>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</si>
  <si>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</si>
  <si>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</si>
  <si>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</si>
  <si>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</si>
  <si>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</si>
  <si>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</si>
  <si>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</si>
  <si>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</si>
  <si>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</si>
  <si>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</si>
  <si>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</si>
  <si>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</si>
  <si>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</si>
  <si>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</si>
  <si>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</si>
  <si>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</si>
  <si>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</si>
  <si>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</si>
  <si>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</si>
  <si>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</si>
  <si>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</si>
  <si>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</si>
  <si>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</si>
  <si>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</si>
  <si>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</si>
  <si>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</si>
  <si>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</si>
  <si>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</si>
  <si>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</si>
  <si>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</si>
  <si>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</si>
  <si>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</si>
  <si>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</si>
  <si>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</si>
  <si>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</si>
  <si>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</si>
  <si>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</si>
  <si>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</si>
  <si>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</si>
  <si>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</si>
  <si>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</si>
  <si>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</si>
  <si>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</si>
  <si>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</si>
  <si>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</si>
  <si>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</si>
  <si>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</si>
  <si>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</si>
  <si>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</si>
  <si>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</si>
  <si>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</si>
  <si>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</si>
  <si>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</si>
  <si>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</si>
  <si>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</si>
  <si>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</si>
  <si>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</si>
  <si>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</si>
  <si>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</si>
  <si>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</si>
  <si>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</si>
  <si>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</si>
  <si>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</si>
  <si>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</si>
  <si>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</si>
  <si>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</si>
  <si>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</si>
  <si>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</si>
  <si>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</si>
  <si>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</si>
  <si>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</si>
  <si>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</si>
  <si>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</si>
  <si>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</si>
  <si>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</si>
  <si>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</si>
  <si>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</si>
  <si>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</si>
  <si>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</si>
  <si>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</si>
  <si>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</si>
  <si>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</si>
  <si>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</si>
  <si>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</si>
  <si>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</si>
  <si>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</si>
  <si>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</si>
  <si>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</si>
  <si>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</si>
  <si>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</si>
  <si>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</si>
  <si>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</si>
  <si>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</si>
  <si>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</si>
  <si>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</si>
  <si>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</si>
  <si>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</si>
  <si>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</si>
  <si>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</si>
  <si>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</si>
  <si>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</si>
  <si>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</si>
  <si>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</si>
  <si>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</si>
  <si>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</si>
  <si>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</si>
  <si>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</si>
  <si>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</si>
  <si>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</si>
  <si>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</si>
  <si>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</si>
  <si>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</si>
  <si>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</si>
  <si>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</si>
  <si>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</si>
  <si>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</si>
  <si>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</si>
  <si>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</si>
  <si>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</si>
  <si>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</si>
  <si>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</si>
  <si>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</si>
  <si>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</si>
  <si>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</si>
  <si>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</si>
  <si>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</si>
  <si>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</si>
  <si>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</si>
  <si>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</si>
  <si>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</si>
  <si>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</si>
  <si>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</si>
  <si>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</si>
  <si>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</si>
  <si>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</si>
  <si>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</si>
  <si>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</si>
  <si>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</si>
  <si>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</si>
  <si>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</si>
  <si>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</si>
  <si>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</si>
  <si>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</si>
  <si>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</si>
  <si>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</si>
  <si>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</si>
  <si>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</si>
  <si>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</si>
  <si>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</si>
  <si>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</si>
  <si>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</si>
  <si>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</si>
  <si>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</si>
  <si>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</si>
  <si>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</si>
  <si>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</si>
  <si>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</si>
  <si>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</si>
  <si>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</si>
  <si>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</si>
  <si>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</si>
  <si>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</si>
  <si>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</si>
  <si>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</si>
  <si>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</si>
  <si>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</si>
  <si>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</si>
  <si>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</si>
  <si>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</si>
  <si>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</si>
  <si>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</si>
  <si>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</si>
  <si>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</si>
  <si>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</si>
  <si>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</si>
  <si>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</si>
  <si>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</si>
  <si>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</si>
  <si>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</si>
  <si>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</si>
  <si>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</si>
  <si>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</si>
  <si>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</si>
  <si>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</si>
  <si>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</si>
  <si>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</si>
  <si>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</si>
  <si>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</si>
  <si>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</si>
  <si>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</si>
  <si>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</si>
  <si>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</si>
  <si>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</si>
  <si>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</si>
  <si>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</si>
  <si>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</si>
  <si>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</si>
  <si>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</si>
  <si>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</si>
  <si>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</si>
  <si>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</si>
  <si>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</si>
  <si>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</si>
  <si>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</si>
  <si>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</si>
  <si>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</si>
  <si>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</si>
  <si>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</si>
  <si>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</si>
  <si>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</si>
  <si>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</si>
  <si>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</si>
  <si>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</si>
  <si>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</si>
  <si>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</si>
  <si>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</si>
  <si>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</si>
  <si>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</si>
  <si>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</si>
  <si>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</si>
  <si>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</si>
  <si>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</si>
  <si>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</si>
  <si>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</si>
  <si>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</si>
  <si>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</si>
  <si>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</si>
  <si>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</si>
  <si>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</si>
  <si>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</si>
  <si>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</si>
  <si>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</si>
  <si>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</si>
  <si>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</si>
  <si>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</si>
  <si>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</si>
  <si>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</si>
  <si>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</si>
  <si>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</si>
  <si>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</si>
  <si>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</si>
  <si>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</si>
  <si>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</si>
  <si>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</si>
  <si>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</si>
  <si>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</si>
  <si>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</si>
  <si>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</si>
  <si>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</si>
  <si>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</si>
  <si>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</si>
  <si>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</si>
  <si>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</si>
  <si>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</si>
  <si>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</si>
  <si>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</si>
  <si>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</si>
  <si>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</si>
  <si>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</si>
  <si>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</si>
  <si>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</si>
  <si>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</si>
  <si>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</si>
  <si>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</si>
  <si>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</si>
  <si>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</si>
  <si>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</si>
  <si>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</si>
  <si>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</si>
  <si>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</si>
  <si>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</si>
  <si>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</si>
  <si>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</si>
  <si>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</si>
  <si>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</si>
  <si>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</si>
  <si>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</si>
  <si>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</si>
  <si>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</si>
  <si>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</si>
  <si>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</si>
  <si>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</si>
  <si>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</si>
  <si>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</si>
  <si>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</si>
  <si>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</si>
  <si>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</si>
  <si>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</si>
  <si>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</si>
  <si>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</si>
  <si>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</si>
  <si>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</si>
  <si>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</si>
  <si>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</si>
  <si>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</si>
  <si>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</si>
  <si>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</si>
  <si>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</si>
  <si>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</si>
  <si>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</si>
  <si>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</si>
  <si>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</si>
  <si>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</si>
  <si>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</si>
  <si>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</si>
  <si>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</si>
  <si>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</si>
  <si>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</si>
  <si>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</si>
  <si>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</si>
  <si>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</si>
  <si>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</si>
  <si>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</si>
  <si>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</si>
  <si>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</si>
  <si>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</si>
  <si>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</si>
  <si>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</si>
  <si>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</si>
  <si>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</si>
  <si>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</si>
  <si>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</si>
  <si>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</si>
  <si>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</si>
  <si>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</si>
  <si>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</si>
  <si>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</si>
  <si>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</si>
  <si>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</si>
  <si>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</si>
  <si>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</si>
  <si>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</si>
  <si>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</si>
  <si>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</si>
  <si>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</si>
  <si>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</si>
  <si>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</si>
  <si>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</si>
  <si>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</si>
  <si>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</si>
  <si>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</si>
  <si>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</si>
  <si>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</si>
  <si>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</si>
  <si>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</si>
  <si>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</si>
  <si>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</si>
  <si>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</si>
  <si>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</si>
  <si>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</si>
  <si>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</si>
  <si>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</si>
  <si>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</si>
  <si>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</si>
  <si>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</si>
  <si>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</si>
  <si>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</si>
  <si>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</si>
  <si>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</si>
  <si>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</si>
  <si>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</si>
  <si>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</si>
  <si>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</si>
  <si>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</si>
  <si>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</si>
  <si>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</si>
  <si>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</si>
  <si>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</si>
  <si>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</si>
  <si>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</si>
  <si>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</si>
  <si>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</si>
  <si>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</si>
  <si>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</si>
  <si>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</si>
  <si>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</si>
  <si>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</si>
  <si>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</si>
  <si>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</si>
  <si>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</si>
  <si>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</si>
  <si>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</si>
  <si>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</si>
  <si>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</si>
  <si>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</si>
  <si>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</si>
  <si>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</si>
  <si>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</si>
  <si>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</si>
  <si>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</si>
  <si>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</si>
  <si>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</si>
  <si>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</si>
  <si>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</si>
  <si>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</si>
  <si>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</si>
  <si>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</si>
  <si>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</si>
  <si>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</si>
  <si>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</si>
  <si>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</si>
  <si>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</si>
  <si>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</si>
  <si>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</si>
  <si>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</si>
  <si>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</si>
  <si>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</si>
  <si>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</si>
  <si>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</si>
  <si>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</si>
  <si>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</si>
  <si>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</si>
  <si>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</si>
  <si>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</si>
  <si>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</si>
  <si>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</si>
  <si>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</si>
  <si>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</si>
  <si>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</si>
  <si>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</si>
  <si>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</si>
  <si>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</si>
  <si>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</si>
  <si>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</si>
  <si>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</si>
  <si>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</si>
  <si>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</si>
  <si>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</si>
  <si>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</si>
  <si>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</si>
  <si>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</si>
  <si>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</si>
  <si>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</si>
  <si>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</si>
  <si>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</si>
  <si>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</si>
  <si>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</si>
  <si>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</si>
  <si>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</si>
  <si>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</si>
  <si>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</si>
  <si>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</si>
  <si>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</si>
  <si>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</si>
  <si>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</si>
  <si>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</si>
  <si>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</si>
  <si>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</si>
  <si>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</si>
  <si>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</si>
  <si>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</si>
  <si>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</si>
  <si>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</si>
  <si>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</si>
  <si>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</si>
  <si>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</si>
  <si>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</si>
  <si>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</si>
  <si>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</si>
  <si>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</si>
  <si>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</si>
  <si>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</si>
  <si>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</si>
  <si>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</si>
  <si>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</si>
  <si>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</si>
  <si>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</si>
  <si>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</si>
  <si>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</si>
  <si>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</si>
  <si>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</si>
  <si>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</si>
  <si>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</si>
  <si>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</si>
  <si>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</si>
  <si>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</si>
  <si>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</si>
  <si>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</si>
  <si>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</si>
  <si>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</si>
  <si>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</si>
  <si>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</si>
  <si>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</si>
  <si>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</si>
  <si>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</si>
  <si>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</si>
  <si>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</si>
  <si>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</si>
  <si>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</si>
  <si>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</si>
  <si>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</si>
  <si>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</si>
  <si>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</si>
  <si>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</si>
  <si>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</si>
  <si>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</si>
  <si>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</si>
  <si>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</si>
  <si>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</si>
  <si>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</si>
  <si>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</si>
  <si>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</si>
  <si>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</si>
  <si>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</si>
  <si>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</si>
  <si>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</si>
  <si>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</si>
  <si>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</si>
  <si>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</si>
  <si>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</si>
  <si>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</si>
  <si>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</si>
  <si>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</si>
  <si>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</si>
  <si>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</si>
  <si>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</si>
  <si>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</si>
  <si>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</si>
  <si>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</si>
  <si>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</si>
  <si>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</si>
  <si>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</si>
  <si>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</si>
  <si>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</si>
  <si>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</si>
  <si>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</si>
  <si>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</si>
  <si>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</si>
  <si>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</si>
  <si>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</si>
  <si>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</si>
  <si>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</si>
  <si>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</si>
  <si>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</si>
  <si>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</si>
  <si>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</si>
  <si>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</si>
  <si>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</si>
  <si>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</si>
  <si>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</si>
  <si>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</si>
  <si>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</si>
  <si>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</si>
  <si>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</si>
  <si>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</si>
  <si>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</si>
  <si>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</si>
  <si>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</si>
  <si>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</si>
  <si>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</si>
  <si>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</si>
  <si>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</si>
  <si>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</si>
  <si>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</si>
  <si>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</si>
  <si>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</si>
  <si>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</si>
  <si>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</si>
  <si>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</si>
  <si>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</si>
  <si>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</si>
  <si>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</si>
  <si>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</si>
  <si>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</si>
  <si>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</si>
  <si>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</si>
  <si>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</si>
  <si>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</si>
  <si>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</si>
  <si>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</si>
  <si>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</si>
  <si>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</si>
  <si>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</si>
  <si>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</si>
  <si>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</si>
  <si>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</si>
  <si>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</si>
  <si>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</si>
  <si>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</si>
  <si>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</si>
  <si>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</si>
  <si>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</si>
  <si>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</si>
  <si>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</si>
  <si>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</si>
  <si>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</si>
  <si>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</si>
  <si>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</si>
  <si>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</si>
  <si>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</si>
  <si>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</si>
  <si>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</si>
  <si>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</si>
  <si>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</si>
  <si>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</si>
  <si>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</si>
  <si>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</si>
  <si>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</si>
  <si>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</si>
  <si>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</si>
  <si>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</si>
  <si>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</si>
  <si>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</si>
  <si>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</si>
  <si>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</si>
  <si>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</si>
  <si>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</si>
  <si>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</si>
  <si>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</si>
  <si>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</si>
  <si>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</si>
  <si>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</si>
  <si>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</si>
  <si>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</si>
  <si>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</si>
  <si>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</si>
  <si>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</si>
  <si>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</si>
  <si>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</si>
  <si>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</si>
  <si>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</si>
  <si>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</si>
  <si>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</si>
  <si>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</si>
  <si>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</si>
  <si>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</si>
  <si>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</si>
  <si>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</si>
  <si>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</si>
  <si>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</si>
  <si>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</si>
  <si>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</si>
  <si>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</si>
  <si>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</si>
  <si>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</si>
  <si>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</si>
  <si>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</si>
  <si>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</si>
  <si>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</si>
  <si>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</si>
  <si>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</si>
  <si>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</si>
  <si>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</si>
  <si>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</si>
  <si>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</si>
  <si>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</si>
  <si>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</si>
  <si>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</si>
  <si>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</si>
  <si>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</si>
  <si>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</si>
  <si>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</si>
  <si>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</si>
  <si>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</si>
  <si>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</si>
  <si>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</si>
  <si>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</si>
  <si>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</si>
  <si>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</si>
  <si>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</si>
  <si>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</si>
  <si>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</si>
  <si>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</si>
  <si>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</si>
  <si>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</si>
  <si>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</si>
  <si>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</si>
  <si>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</si>
  <si>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</si>
  <si>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</si>
  <si>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</si>
  <si>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</si>
  <si>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</si>
  <si>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</si>
  <si>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</si>
  <si>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</si>
  <si>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</si>
  <si>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</si>
  <si>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</si>
  <si>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</si>
  <si>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</si>
  <si>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</si>
  <si>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</si>
  <si>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</si>
  <si>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</si>
  <si>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</si>
  <si>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</si>
  <si>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</si>
  <si>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</si>
  <si>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</si>
  <si>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</si>
  <si>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</si>
  <si>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</si>
  <si>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</si>
  <si>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</si>
  <si>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</si>
  <si>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</si>
  <si>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</si>
  <si>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</si>
  <si>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</si>
  <si>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</si>
  <si>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</si>
  <si>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</si>
  <si>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</si>
  <si>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</si>
  <si>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</si>
  <si>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</si>
  <si>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</si>
  <si>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</si>
  <si>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</si>
  <si>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</si>
  <si>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</si>
  <si>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</si>
  <si>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</si>
  <si>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</si>
  <si>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</si>
  <si>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</si>
  <si>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</si>
  <si>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</si>
  <si>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</si>
  <si>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</si>
  <si>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</si>
  <si>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</si>
  <si>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</si>
  <si>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</si>
  <si>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</si>
  <si>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</si>
  <si>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</si>
  <si>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</si>
  <si>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</si>
  <si>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</si>
  <si>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</si>
  <si>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</si>
  <si>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</si>
  <si>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</si>
  <si>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</si>
  <si>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</si>
  <si>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</si>
  <si>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</si>
  <si>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</si>
  <si>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</si>
  <si>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</si>
  <si>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</si>
  <si>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</si>
  <si>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</si>
  <si>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</si>
  <si>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</si>
  <si>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</si>
  <si>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</si>
  <si>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</si>
  <si>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</si>
  <si>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</si>
  <si>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</si>
  <si>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</si>
  <si>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</si>
  <si>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</si>
  <si>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</si>
  <si>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</si>
  <si>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</si>
  <si>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</si>
  <si>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</si>
  <si>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</si>
  <si>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</si>
  <si>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</si>
  <si>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</si>
  <si>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</si>
  <si>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</si>
  <si>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</si>
  <si>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</si>
  <si>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</si>
  <si>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</si>
  <si>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</si>
  <si>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</si>
  <si>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</si>
  <si>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</si>
  <si>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</si>
  <si>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</si>
  <si>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</si>
  <si>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</si>
  <si>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</si>
  <si>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</si>
  <si>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</si>
  <si>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</si>
  <si>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</si>
  <si>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</si>
  <si>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</si>
  <si>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</si>
  <si>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</si>
  <si>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</si>
  <si>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</si>
  <si>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</si>
  <si>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</si>
  <si>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</si>
  <si>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</si>
  <si>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</si>
  <si>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</si>
  <si>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</si>
  <si>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</si>
  <si>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</si>
  <si>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</si>
  <si>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</si>
  <si>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</si>
  <si>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</si>
  <si>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</si>
  <si>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</si>
  <si>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</si>
  <si>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</si>
  <si>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</si>
  <si>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</si>
  <si>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</si>
  <si>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</si>
  <si>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</si>
  <si>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</si>
  <si>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</si>
  <si>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</si>
  <si>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</si>
  <si>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</si>
  <si>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</si>
  <si>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</si>
  <si>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</si>
  <si>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</si>
  <si>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</si>
  <si>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</si>
  <si>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</si>
  <si>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</si>
  <si>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</si>
  <si>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</si>
  <si>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</si>
  <si>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</si>
  <si>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</si>
  <si>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</si>
  <si>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</si>
  <si>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</si>
  <si>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</si>
  <si>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</si>
  <si>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</si>
  <si>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</si>
  <si>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</si>
  <si>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</si>
  <si>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</si>
  <si>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</si>
  <si>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</si>
  <si>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</si>
  <si>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</si>
  <si>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</si>
  <si>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</si>
  <si>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</si>
  <si>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</si>
  <si>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</si>
  <si>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</si>
  <si>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</si>
  <si>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</si>
  <si>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</si>
  <si>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</si>
  <si>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</si>
  <si>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</si>
  <si>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</si>
  <si>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</si>
  <si>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</si>
  <si>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</si>
  <si>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</si>
  <si>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</si>
  <si>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</si>
  <si>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</si>
  <si>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</si>
  <si>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</si>
  <si>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</si>
  <si>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</si>
  <si>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</si>
  <si>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</si>
  <si>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</si>
  <si>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</si>
  <si>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</si>
  <si>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</si>
  <si>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</si>
  <si>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</si>
  <si>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</si>
  <si>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</si>
  <si>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</si>
  <si>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</si>
  <si>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</si>
  <si>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</si>
  <si>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</si>
  <si>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</si>
  <si>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</si>
  <si>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</si>
  <si>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</si>
  <si>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</si>
  <si>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</si>
  <si>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</si>
  <si>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</si>
  <si>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</si>
  <si>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</si>
  <si>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</si>
  <si>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</si>
  <si>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</si>
  <si>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</si>
  <si>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</si>
  <si>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</si>
  <si>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</si>
  <si>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</si>
  <si>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</si>
  <si>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</si>
  <si>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</si>
  <si>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</si>
  <si>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</si>
  <si>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</si>
  <si>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</si>
  <si>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</si>
  <si>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</si>
  <si>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</si>
  <si>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</si>
  <si>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</si>
  <si>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</si>
  <si>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</si>
  <si>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</si>
  <si>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</si>
  <si>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</si>
  <si>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</si>
  <si>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</si>
  <si>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</si>
  <si>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</si>
  <si>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</si>
  <si>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</si>
  <si>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</si>
  <si>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</si>
  <si>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</si>
  <si>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</si>
  <si>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</si>
  <si>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</si>
  <si>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</si>
  <si>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</si>
  <si>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</si>
  <si>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</si>
  <si>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</si>
  <si>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</si>
  <si>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</si>
  <si>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</si>
  <si>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</si>
  <si>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</si>
  <si>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</si>
  <si>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</si>
  <si>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</si>
  <si>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</si>
  <si>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</si>
  <si>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</si>
  <si>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</si>
  <si>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</si>
  <si>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</si>
  <si>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</si>
  <si>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</si>
  <si>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</si>
  <si>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</si>
  <si>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</si>
  <si>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</si>
  <si>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</si>
  <si>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</si>
  <si>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</si>
  <si>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</si>
  <si>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</si>
  <si>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</si>
  <si>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</si>
  <si>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</si>
  <si>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</si>
  <si>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</si>
  <si>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</si>
  <si>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</si>
  <si>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</si>
  <si>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</si>
  <si>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</si>
  <si>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</si>
  <si>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</si>
  <si>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</si>
  <si>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</si>
  <si>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</si>
  <si>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</si>
  <si>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</si>
  <si>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</si>
  <si>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</si>
  <si>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</si>
  <si>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</si>
  <si>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</si>
  <si>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</si>
  <si>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</si>
  <si>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</si>
  <si>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</si>
  <si>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</si>
  <si>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</si>
  <si>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</si>
  <si>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</si>
  <si>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</si>
  <si>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</si>
  <si>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</si>
  <si>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</si>
  <si>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</si>
  <si>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</si>
  <si>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</si>
  <si>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</si>
  <si>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</si>
  <si>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</si>
  <si>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</si>
  <si>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</si>
  <si>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</si>
  <si>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</si>
  <si>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</si>
  <si>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</si>
  <si>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</si>
  <si>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</si>
  <si>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</si>
  <si>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</si>
  <si>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</si>
  <si>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</si>
  <si>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</si>
  <si>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</si>
  <si>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</si>
  <si>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</si>
  <si>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</si>
  <si>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</si>
  <si>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</si>
  <si>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</si>
  <si>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</si>
  <si>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</si>
  <si>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</si>
  <si>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</si>
  <si>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</si>
  <si>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</si>
  <si>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</si>
  <si>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</si>
  <si>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</si>
  <si>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</si>
  <si>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</si>
  <si>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</si>
  <si>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</si>
  <si>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</si>
  <si>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</si>
  <si>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</si>
  <si>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</si>
  <si>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</si>
  <si>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</si>
  <si>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</si>
  <si>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</si>
  <si>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</si>
  <si>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</si>
  <si>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</si>
  <si>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</si>
  <si>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</si>
  <si>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</si>
  <si>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</si>
  <si>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</si>
  <si>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</si>
  <si>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</si>
  <si>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</si>
  <si>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</si>
  <si>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</si>
  <si>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</si>
  <si>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</si>
  <si>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</si>
  <si>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</si>
  <si>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</si>
  <si>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</si>
  <si>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</si>
  <si>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</si>
  <si>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</si>
  <si>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</si>
  <si>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</si>
  <si>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</si>
  <si>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</si>
  <si>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</si>
  <si>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</si>
  <si>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</si>
  <si>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</si>
  <si>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</si>
  <si>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</si>
  <si>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</si>
  <si>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</si>
  <si>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</si>
  <si>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</si>
  <si>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</si>
  <si>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</si>
  <si>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</si>
  <si>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</si>
  <si>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</si>
  <si>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</si>
  <si>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</si>
  <si>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</si>
  <si>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</si>
  <si>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</si>
  <si>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</si>
  <si>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</si>
  <si>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</si>
  <si>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</si>
  <si>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</si>
  <si>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</si>
  <si>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</si>
  <si>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</si>
  <si>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</si>
  <si>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</si>
  <si>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</si>
  <si>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</si>
  <si>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</si>
  <si>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</si>
  <si>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</si>
  <si>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</si>
  <si>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</si>
  <si>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</si>
  <si>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</si>
  <si>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</si>
  <si>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</si>
  <si>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</si>
  <si>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</si>
  <si>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</si>
  <si>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</si>
  <si>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</si>
  <si>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</si>
  <si>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</si>
  <si>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</si>
  <si>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</si>
  <si>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</si>
  <si>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</si>
  <si>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</si>
  <si>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</si>
  <si>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</si>
  <si>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</si>
  <si>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</si>
  <si>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</si>
  <si>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</si>
  <si>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</si>
  <si>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</si>
  <si>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</si>
  <si>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</si>
  <si>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</si>
  <si>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</si>
  <si>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</si>
  <si>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</si>
  <si>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</si>
  <si>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</si>
  <si>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</si>
  <si>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</si>
  <si>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</si>
  <si>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</si>
  <si>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</si>
  <si>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</si>
  <si>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</si>
  <si>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</si>
  <si>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</si>
  <si>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</si>
  <si>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</si>
  <si>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</si>
  <si>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</si>
  <si>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</si>
  <si>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</si>
  <si>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</si>
  <si>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</si>
  <si>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</si>
  <si>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</si>
  <si>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</si>
  <si>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</si>
  <si>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</si>
  <si>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</si>
  <si>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</si>
  <si>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</si>
  <si>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</si>
  <si>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</si>
  <si>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</si>
  <si>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</si>
  <si>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</si>
  <si>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</si>
  <si>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</si>
  <si>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</si>
  <si>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</si>
  <si>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</si>
  <si>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</si>
  <si>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</si>
  <si>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</si>
  <si>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</si>
  <si>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</si>
  <si>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</si>
  <si>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</si>
  <si>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</si>
  <si>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</si>
  <si>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</si>
  <si>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</si>
  <si>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</si>
  <si>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</si>
  <si>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</si>
  <si>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</si>
  <si>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</si>
  <si>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</si>
  <si>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</si>
  <si>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</si>
  <si>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</si>
  <si>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</si>
  <si>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</si>
  <si>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</si>
  <si>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</si>
  <si>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</si>
  <si>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</si>
  <si>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</si>
  <si>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</si>
  <si>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</si>
  <si>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</si>
  <si>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</si>
  <si>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</si>
  <si>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</si>
  <si>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</si>
  <si>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</si>
  <si>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</si>
  <si>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</si>
  <si>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</si>
  <si>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</si>
  <si>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</si>
  <si>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</si>
  <si>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</si>
  <si>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</si>
  <si>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</si>
  <si>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</si>
  <si>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</si>
  <si>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</si>
  <si>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</si>
  <si>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</si>
  <si>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</si>
  <si>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</si>
  <si>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</si>
  <si>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</si>
  <si>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</si>
  <si>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</si>
  <si>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</si>
  <si>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</si>
  <si>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</si>
  <si>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</si>
  <si>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</si>
  <si>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</si>
  <si>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</si>
  <si>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</si>
  <si>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</si>
  <si>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</si>
  <si>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</si>
  <si>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</si>
  <si>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</si>
  <si>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</si>
  <si>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</si>
  <si>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</si>
  <si>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</si>
  <si>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</si>
  <si>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</si>
  <si>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</si>
  <si>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</si>
  <si>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</si>
  <si>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</si>
  <si>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</si>
  <si>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</si>
  <si>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</si>
  <si>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</si>
  <si>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</si>
  <si>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</si>
  <si>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</si>
  <si>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</si>
  <si>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</si>
  <si>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</si>
  <si>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</si>
  <si>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</si>
  <si>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</si>
  <si>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</si>
  <si>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</si>
  <si>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</si>
  <si>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</si>
  <si>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</si>
  <si>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</si>
  <si>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</si>
  <si>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</si>
  <si>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</si>
  <si>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</si>
  <si>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</si>
  <si>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</si>
  <si>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</si>
  <si>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</si>
  <si>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</si>
  <si>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</si>
  <si>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</si>
  <si>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</si>
  <si>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</si>
  <si>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</si>
  <si>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</si>
  <si>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</si>
  <si>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</si>
  <si>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</si>
  <si>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</si>
  <si>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</si>
  <si>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</si>
  <si>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</si>
  <si>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</si>
  <si>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</si>
  <si>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</si>
  <si>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</si>
  <si>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</si>
  <si>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</si>
  <si>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</si>
  <si>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</si>
  <si>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</si>
  <si>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</si>
  <si>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</si>
  <si>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</si>
  <si>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</si>
  <si>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</si>
  <si>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</si>
  <si>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</si>
  <si>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</si>
  <si>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</si>
  <si>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</si>
  <si>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</si>
  <si>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</si>
  <si>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</si>
  <si>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</si>
  <si>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</si>
  <si>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</si>
  <si>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</si>
  <si>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</si>
  <si>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</si>
  <si>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</si>
  <si>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</si>
  <si>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</si>
  <si>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</si>
  <si>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</si>
  <si>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</si>
  <si>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</si>
  <si>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</si>
  <si>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</si>
  <si>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</si>
  <si>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</si>
  <si>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</si>
  <si>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</si>
  <si>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</si>
  <si>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</si>
  <si>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</si>
  <si>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</si>
  <si>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</si>
  <si>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</si>
  <si>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</si>
  <si>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</si>
  <si>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</si>
  <si>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</si>
  <si>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</si>
  <si>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</si>
  <si>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</si>
  <si>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</si>
  <si>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</si>
  <si>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</si>
  <si>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</si>
  <si>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</si>
  <si>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</si>
  <si>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</si>
  <si>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</si>
  <si>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</si>
  <si>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</si>
  <si>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</si>
  <si>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</si>
  <si>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</si>
  <si>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</si>
  <si>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</si>
  <si>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</si>
  <si>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</si>
  <si>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</si>
  <si>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</si>
  <si>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</si>
  <si>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</si>
  <si>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</si>
  <si>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</si>
  <si>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</si>
  <si>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</si>
  <si>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</si>
  <si>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</si>
  <si>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</si>
  <si>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</si>
  <si>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</si>
  <si>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</si>
  <si>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</si>
  <si>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</si>
  <si>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</si>
  <si>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</si>
  <si>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</si>
  <si>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</si>
  <si>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</si>
  <si>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</si>
  <si>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</si>
  <si>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</si>
  <si>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</si>
  <si>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</si>
  <si>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</si>
  <si>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</si>
  <si>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</si>
  <si>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</si>
  <si>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</si>
  <si>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</si>
  <si>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</si>
  <si>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</si>
  <si>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</si>
  <si>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</si>
  <si>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</si>
  <si>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</si>
  <si>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</si>
  <si>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</si>
  <si>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</si>
  <si>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</si>
  <si>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</si>
  <si>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</si>
  <si>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</si>
  <si>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</si>
  <si>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</si>
  <si>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</si>
  <si>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</si>
  <si>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</si>
  <si>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</si>
  <si>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</si>
  <si>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</si>
  <si>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</si>
  <si>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</si>
  <si>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</si>
  <si>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</si>
  <si>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</si>
  <si>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</si>
  <si>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</si>
  <si>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</si>
  <si>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</si>
  <si>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</si>
  <si>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</si>
  <si>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</si>
  <si>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</si>
  <si>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</si>
  <si>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</si>
  <si>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</si>
  <si>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</si>
  <si>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</si>
  <si>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</si>
  <si>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</si>
  <si>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</si>
  <si>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</si>
  <si>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</si>
  <si>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</si>
  <si>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</si>
  <si>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</si>
  <si>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</si>
  <si>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</si>
  <si>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</si>
  <si>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</si>
  <si>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</si>
  <si>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</si>
  <si>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</si>
  <si>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</si>
  <si>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</si>
  <si>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</si>
  <si>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</si>
  <si>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</si>
  <si>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</si>
  <si>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</si>
  <si>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</si>
  <si>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</si>
  <si>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</si>
  <si>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</si>
  <si>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</si>
  <si>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</si>
  <si>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</si>
  <si>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</si>
  <si>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</si>
  <si>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</si>
  <si>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</si>
  <si>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</si>
  <si>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</si>
  <si>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</si>
  <si>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</si>
  <si>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</si>
  <si>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</si>
  <si>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</si>
  <si>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</si>
  <si>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</si>
  <si>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</si>
  <si>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</si>
  <si>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</si>
  <si>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</si>
  <si>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</si>
  <si>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</si>
  <si>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</si>
  <si>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</si>
  <si>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</si>
  <si>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</si>
  <si>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</si>
  <si>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</si>
  <si>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</si>
  <si>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</si>
  <si>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</si>
  <si>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</si>
  <si>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</si>
  <si>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</si>
  <si>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</si>
  <si>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</si>
  <si>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</si>
  <si>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</si>
  <si>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</si>
  <si>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</si>
  <si>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</si>
  <si>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</si>
  <si>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</si>
  <si>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</si>
  <si>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</si>
  <si>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</si>
  <si>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</si>
  <si>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</si>
  <si>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</si>
  <si>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</si>
  <si>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</si>
  <si>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</si>
  <si>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</si>
  <si>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</si>
  <si>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</si>
  <si>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</si>
  <si>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</si>
  <si>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</si>
  <si>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</si>
  <si>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</si>
  <si>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</si>
  <si>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</si>
  <si>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</si>
  <si>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</si>
  <si>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</si>
  <si>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</si>
  <si>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</si>
  <si>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</si>
  <si>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</si>
  <si>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</si>
  <si>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</si>
  <si>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</si>
  <si>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</si>
  <si>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</si>
  <si>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</si>
  <si>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</si>
  <si>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</si>
  <si>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</si>
  <si>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</si>
  <si>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</si>
  <si>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</si>
  <si>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</si>
  <si>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</si>
  <si>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</si>
  <si>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</si>
  <si>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</si>
  <si>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</si>
  <si>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</si>
  <si>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</si>
  <si>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</si>
  <si>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</si>
  <si>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</si>
  <si>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</si>
  <si>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</si>
  <si>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</si>
  <si>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</si>
  <si>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</si>
  <si>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</si>
  <si>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</si>
  <si>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</si>
  <si>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</si>
  <si>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</si>
  <si>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</si>
  <si>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</si>
  <si>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</si>
  <si>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</si>
  <si>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</si>
  <si>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</si>
  <si>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</si>
  <si>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</si>
  <si>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</si>
  <si>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</si>
  <si>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</si>
  <si>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</si>
  <si>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</si>
  <si>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</si>
  <si>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</si>
  <si>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</si>
  <si>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</si>
  <si>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</si>
  <si>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</si>
  <si>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</si>
  <si>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</si>
  <si>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</si>
  <si>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</si>
  <si>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</si>
  <si>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</si>
  <si>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</si>
  <si>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</si>
  <si>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</si>
  <si>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</si>
  <si>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</si>
  <si>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</si>
  <si>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</si>
  <si>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</si>
  <si>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</si>
  <si>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</si>
  <si>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</si>
  <si>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</si>
  <si>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</si>
  <si>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</si>
  <si>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</si>
  <si>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</si>
  <si>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</si>
  <si>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</si>
  <si>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</si>
  <si>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</si>
  <si>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</si>
  <si>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</si>
  <si>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</si>
  <si>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</si>
  <si>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</si>
  <si>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</si>
  <si>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</si>
  <si>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</si>
  <si>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</si>
  <si>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</si>
  <si>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</si>
  <si>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</si>
  <si>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</si>
  <si>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</si>
  <si>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</si>
  <si>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</si>
  <si>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</si>
  <si>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</si>
  <si>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</si>
  <si>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</si>
  <si>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</si>
  <si>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</si>
  <si>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</si>
  <si>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</si>
  <si>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</si>
  <si>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</si>
  <si>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</si>
  <si>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</si>
  <si>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</si>
  <si>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</si>
  <si>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</si>
  <si>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</si>
  <si>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</si>
  <si>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</si>
  <si>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</si>
  <si>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</si>
  <si>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</si>
  <si>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</si>
  <si>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</si>
  <si>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</si>
  <si>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</si>
  <si>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</si>
  <si>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</si>
  <si>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</si>
  <si>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</si>
  <si>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</si>
  <si>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</si>
  <si>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</si>
  <si>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</si>
  <si>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</si>
  <si>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</si>
  <si>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</si>
  <si>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</si>
  <si>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</si>
  <si>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</si>
  <si>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</si>
  <si>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</si>
  <si>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</si>
  <si>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</si>
  <si>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</si>
  <si>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</si>
  <si>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</si>
  <si>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</si>
  <si>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</si>
  <si>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</si>
  <si>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</si>
  <si>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</si>
  <si>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</si>
  <si>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</si>
  <si>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</si>
  <si>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</si>
  <si>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</si>
  <si>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</si>
  <si>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</si>
  <si>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</si>
  <si>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</si>
  <si>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</si>
  <si>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</si>
  <si>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</si>
  <si>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</si>
  <si>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</si>
  <si>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</si>
  <si>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</si>
  <si>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</si>
  <si>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</si>
  <si>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</si>
  <si>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</si>
  <si>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</si>
  <si>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</si>
  <si>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</si>
  <si>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</si>
  <si>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</si>
  <si>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</si>
  <si>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</si>
  <si>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</si>
  <si>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</si>
  <si>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</si>
  <si>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</si>
  <si>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</si>
  <si>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</si>
  <si>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</si>
  <si>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</si>
  <si>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</si>
  <si>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</si>
  <si>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</si>
  <si>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</si>
  <si>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</si>
  <si>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</si>
  <si>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</si>
  <si>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</si>
  <si>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</si>
  <si>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</si>
  <si>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</si>
  <si>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</si>
  <si>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</si>
  <si>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</si>
  <si>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</si>
  <si>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</si>
  <si>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</si>
  <si>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</si>
  <si>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</si>
  <si>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</si>
  <si>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</si>
  <si>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</si>
  <si>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</si>
  <si>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</si>
  <si>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</si>
  <si>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</si>
  <si>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</si>
  <si>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</si>
  <si>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</si>
  <si>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</si>
  <si>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</si>
  <si>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</si>
  <si>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</si>
  <si>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</si>
  <si>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</si>
  <si>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</si>
  <si>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</si>
  <si>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</si>
  <si>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</si>
  <si>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</si>
  <si>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</si>
  <si>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</si>
  <si>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</si>
  <si>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</si>
  <si>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</si>
  <si>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</si>
  <si>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</si>
  <si>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</si>
  <si>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</si>
  <si>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</si>
  <si>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</si>
  <si>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</si>
  <si>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</si>
  <si>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</si>
  <si>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</si>
  <si>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</si>
  <si>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</si>
  <si>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</si>
  <si>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</si>
  <si>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</si>
  <si>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</si>
  <si>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</si>
  <si>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</si>
  <si>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</si>
  <si>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</si>
  <si>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</si>
  <si>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</si>
  <si>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</si>
  <si>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</si>
  <si>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</si>
  <si>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</si>
  <si>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</si>
  <si>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</si>
  <si>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</si>
  <si>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</si>
  <si>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</si>
  <si>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</si>
  <si>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</si>
  <si>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</si>
  <si>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</si>
  <si>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</si>
  <si>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</si>
  <si>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</si>
  <si>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</si>
  <si>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</si>
  <si>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</si>
  <si>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</si>
  <si>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</si>
  <si>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</si>
  <si>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</si>
  <si>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</si>
  <si>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</si>
  <si>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</si>
  <si>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</si>
  <si>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</si>
  <si>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</si>
  <si>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</si>
  <si>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</si>
  <si>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</si>
  <si>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</si>
  <si>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</si>
  <si>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</si>
  <si>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</si>
  <si>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</si>
  <si>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</si>
  <si>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</si>
  <si>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</si>
  <si>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</si>
  <si>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</si>
  <si>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</si>
  <si>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</si>
  <si>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</si>
  <si>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</si>
  <si>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</si>
  <si>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</si>
  <si>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</si>
  <si>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</si>
  <si>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</si>
  <si>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</si>
  <si>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</si>
  <si>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</si>
  <si>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</si>
  <si>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</si>
  <si>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</si>
  <si>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</si>
  <si>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</si>
  <si>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</si>
  <si>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</si>
  <si>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</si>
  <si>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</si>
  <si>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</si>
  <si>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</si>
  <si>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</si>
  <si>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</si>
  <si>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</si>
  <si>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</si>
  <si>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</si>
  <si>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</si>
  <si>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</si>
  <si>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</si>
  <si>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</si>
  <si>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</si>
  <si>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</si>
  <si>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</si>
  <si>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</si>
  <si>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</si>
  <si>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</si>
  <si>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</si>
  <si>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</si>
  <si>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</si>
  <si>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</si>
  <si>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</si>
  <si>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</si>
  <si>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</si>
  <si>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</si>
  <si>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</si>
  <si>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</si>
  <si>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</si>
  <si>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</si>
  <si>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</si>
  <si>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</si>
  <si>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</si>
  <si>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</si>
  <si>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</si>
  <si>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</si>
  <si>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</si>
  <si>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</si>
  <si>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</si>
  <si>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</si>
  <si>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</si>
  <si>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</si>
  <si>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</si>
  <si>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</si>
  <si>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</si>
  <si>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</si>
  <si>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</si>
  <si>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</si>
  <si>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</si>
  <si>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</si>
  <si>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</si>
  <si>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</si>
  <si>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</si>
  <si>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</si>
  <si>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</si>
  <si>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</si>
  <si>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</si>
  <si>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</si>
  <si>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</si>
  <si>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</si>
  <si>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</si>
  <si>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</si>
  <si>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</si>
  <si>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</si>
  <si>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</si>
  <si>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</si>
  <si>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</si>
  <si>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</si>
  <si>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</si>
  <si>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</si>
  <si>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</si>
  <si>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</si>
  <si>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</si>
  <si>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</si>
  <si>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</si>
  <si>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</si>
  <si>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</si>
  <si>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</si>
  <si>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</si>
  <si>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</si>
  <si>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</si>
  <si>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</si>
  <si>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</si>
  <si>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</si>
  <si>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</si>
  <si>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</si>
  <si>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</si>
  <si>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</si>
  <si>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</si>
  <si>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</si>
  <si>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</si>
  <si>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</si>
  <si>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</si>
  <si>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</si>
  <si>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</si>
  <si>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</si>
  <si>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</si>
  <si>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</si>
  <si>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</si>
  <si>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</si>
  <si>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</si>
  <si>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</si>
  <si>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</si>
  <si>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</si>
  <si>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</si>
  <si>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</si>
  <si>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</si>
  <si>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</si>
  <si>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</si>
  <si>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</si>
  <si>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</si>
  <si>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</si>
  <si>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</si>
  <si>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</si>
  <si>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</si>
  <si>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</si>
  <si>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</si>
  <si>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</si>
  <si>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</si>
  <si>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</si>
  <si>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</si>
  <si>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</si>
  <si>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</si>
  <si>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</si>
  <si>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</si>
  <si>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</si>
  <si>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</si>
  <si>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</si>
  <si>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</si>
  <si>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</si>
  <si>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</si>
  <si>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</si>
  <si>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</si>
  <si>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</si>
  <si>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</si>
  <si>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</si>
  <si>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</si>
  <si>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</si>
  <si>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</si>
  <si>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</si>
  <si>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</si>
  <si>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</si>
  <si>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</si>
  <si>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</si>
  <si>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</si>
  <si>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</si>
  <si>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</si>
  <si>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</si>
  <si>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</si>
  <si>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</si>
  <si>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</si>
  <si>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</si>
  <si>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</si>
  <si>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</si>
  <si>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</si>
  <si>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</si>
  <si>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</si>
  <si>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</si>
  <si>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</si>
  <si>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</si>
  <si>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</si>
  <si>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</si>
  <si>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</si>
  <si>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</si>
  <si>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</si>
  <si>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</si>
  <si>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</si>
  <si>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</si>
  <si>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</si>
  <si>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</si>
  <si>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</si>
  <si>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</si>
  <si>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</si>
  <si>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</si>
  <si>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</si>
  <si>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</si>
  <si>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</si>
  <si>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</si>
  <si>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</si>
  <si>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</si>
  <si>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</si>
  <si>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</si>
  <si>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</si>
  <si>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</si>
  <si>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</si>
  <si>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</si>
  <si>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</si>
  <si>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</si>
  <si>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</si>
  <si>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</si>
  <si>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</si>
  <si>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</si>
  <si>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</si>
  <si>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</si>
  <si>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</si>
  <si>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</si>
  <si>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</si>
  <si>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</si>
  <si>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</si>
  <si>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</si>
  <si>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</si>
  <si>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</si>
  <si>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</si>
  <si>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</si>
  <si>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</si>
  <si>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</si>
  <si>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</si>
  <si>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</si>
  <si>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</si>
  <si>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</si>
  <si>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</si>
  <si>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</si>
  <si>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</si>
  <si>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</si>
  <si>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</si>
  <si>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</si>
  <si>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</si>
  <si>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</si>
  <si>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</si>
  <si>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</si>
  <si>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</si>
  <si>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</si>
  <si>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</si>
  <si>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</si>
  <si>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</si>
  <si>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</si>
  <si>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</si>
  <si>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</si>
  <si>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</si>
  <si>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</si>
  <si>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</si>
  <si>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</si>
  <si>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</si>
  <si>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</si>
  <si>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</si>
  <si>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</si>
  <si>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</si>
  <si>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</si>
  <si>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</si>
  <si>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</si>
  <si>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</si>
  <si>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</si>
  <si>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</si>
  <si>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</si>
  <si>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</si>
  <si>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</si>
  <si>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</si>
  <si>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</si>
  <si>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</si>
  <si>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</si>
  <si>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</si>
  <si>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</si>
  <si>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</si>
  <si>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</si>
  <si>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</si>
  <si>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</si>
  <si>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</si>
  <si>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</si>
  <si>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</si>
  <si>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</si>
  <si>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</si>
  <si>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</si>
  <si>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</si>
  <si>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</si>
  <si>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</si>
  <si>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</si>
  <si>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</si>
  <si>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</si>
  <si>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</si>
  <si>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</si>
  <si>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</si>
  <si>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</si>
  <si>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</si>
  <si>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</si>
  <si>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</si>
  <si>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</si>
  <si>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</si>
  <si>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</si>
  <si>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</si>
  <si>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</si>
  <si>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</si>
  <si>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</si>
  <si>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</si>
  <si>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</si>
  <si>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</si>
  <si>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</si>
  <si>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</si>
  <si>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</si>
  <si>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</si>
  <si>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</si>
  <si>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</si>
  <si>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</si>
  <si>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</si>
  <si>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</si>
  <si>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</si>
  <si>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</si>
  <si>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</si>
  <si>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</si>
  <si>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</si>
  <si>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</si>
  <si>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</si>
  <si>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</si>
  <si>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</si>
  <si>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</si>
  <si>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</si>
  <si>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</si>
  <si>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</si>
  <si>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</si>
  <si>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</si>
  <si>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</si>
  <si>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</si>
  <si>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</si>
  <si>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</si>
  <si>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</si>
  <si>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</si>
  <si>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</si>
  <si>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</si>
  <si>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</si>
  <si>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</si>
  <si>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</si>
  <si>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</si>
  <si>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</si>
  <si>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</si>
  <si>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</si>
  <si>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</si>
  <si>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</si>
  <si>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</si>
  <si>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</si>
  <si>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</si>
  <si>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</si>
  <si>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</si>
  <si>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</si>
  <si>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</si>
  <si>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</si>
  <si>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</si>
  <si>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</si>
  <si>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</si>
  <si>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</si>
  <si>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</si>
  <si>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</si>
  <si>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</si>
  <si>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</si>
  <si>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</si>
  <si>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</si>
  <si>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</si>
  <si>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</si>
  <si>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</si>
  <si>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</si>
  <si>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</si>
  <si>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</si>
  <si>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</si>
  <si>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</si>
  <si>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</si>
  <si>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</si>
  <si>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</si>
  <si>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</si>
  <si>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</si>
  <si>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</si>
  <si>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</si>
  <si>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</si>
  <si>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</si>
  <si>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</si>
  <si>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</si>
  <si>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</si>
  <si>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</si>
  <si>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</si>
  <si>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</si>
  <si>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</si>
  <si>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</si>
  <si>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</si>
  <si>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</si>
  <si>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</si>
  <si>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</si>
  <si>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</si>
  <si>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</si>
  <si>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</si>
  <si>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</si>
  <si>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</si>
  <si>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</si>
  <si>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</si>
  <si>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</si>
  <si>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</si>
  <si>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</si>
  <si>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</si>
  <si>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</si>
  <si>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</si>
  <si>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</si>
  <si>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</si>
  <si>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</si>
  <si>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</si>
  <si>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</si>
  <si>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</si>
  <si>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</si>
  <si>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</si>
  <si>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</si>
  <si>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</si>
  <si>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</si>
  <si>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</si>
  <si>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</si>
  <si>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</si>
  <si>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</si>
  <si>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</si>
  <si>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</si>
  <si>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</si>
  <si>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</si>
  <si>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</si>
  <si>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</si>
  <si>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</si>
  <si>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</si>
  <si>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</si>
  <si>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</si>
  <si>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</si>
  <si>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</si>
  <si>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</si>
  <si>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</si>
  <si>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</si>
  <si>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</si>
  <si>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</si>
  <si>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</si>
  <si>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</si>
  <si>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</si>
  <si>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</si>
  <si>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</si>
  <si>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</si>
  <si>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</si>
  <si>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</si>
  <si>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</si>
  <si>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</si>
  <si>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</si>
  <si>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</si>
  <si>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</si>
  <si>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</si>
  <si>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</si>
  <si>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</si>
  <si>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</si>
  <si>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</si>
  <si>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</si>
  <si>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</si>
  <si>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</si>
  <si>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</si>
  <si>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</si>
  <si>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</si>
  <si>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</si>
  <si>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</si>
  <si>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</si>
  <si>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</si>
  <si>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</si>
  <si>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</si>
  <si>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</si>
  <si>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</si>
  <si>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</si>
  <si>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</si>
  <si>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</si>
  <si>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</si>
  <si>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</si>
  <si>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</si>
  <si>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</si>
  <si>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</si>
  <si>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</si>
  <si>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</si>
  <si>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</si>
  <si>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</si>
  <si>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</si>
  <si>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</si>
  <si>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</si>
  <si>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</si>
  <si>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</si>
  <si>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</si>
  <si>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</si>
  <si>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</si>
  <si>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</si>
  <si>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</si>
  <si>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</si>
  <si>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</si>
  <si>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</si>
  <si>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</si>
  <si>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</si>
  <si>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</si>
  <si>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</si>
  <si>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</si>
  <si>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</si>
  <si>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</si>
  <si>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</si>
  <si>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</si>
  <si>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</si>
  <si>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</si>
  <si>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</si>
  <si>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</si>
  <si>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</si>
  <si>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</si>
  <si>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</si>
  <si>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</si>
  <si>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</si>
  <si>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</si>
  <si>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</si>
  <si>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</si>
  <si>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</si>
  <si>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</si>
  <si>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</si>
  <si>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</si>
  <si>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</si>
  <si>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</si>
  <si>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</si>
  <si>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</si>
  <si>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</si>
  <si>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</si>
  <si>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</si>
  <si>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</si>
  <si>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</si>
  <si>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</si>
  <si>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</si>
  <si>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</si>
  <si>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</si>
  <si>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</si>
  <si>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</si>
  <si>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</si>
  <si>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</si>
  <si>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</si>
  <si>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</si>
  <si>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</si>
  <si>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</si>
  <si>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</si>
  <si>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</si>
  <si>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</si>
  <si>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</si>
  <si>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</si>
  <si>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</si>
  <si>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</si>
  <si>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</si>
  <si>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</si>
  <si>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</si>
  <si>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</si>
  <si>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</si>
  <si>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</si>
  <si>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</si>
  <si>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</si>
  <si>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</si>
  <si>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</si>
  <si>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</si>
  <si>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</si>
  <si>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</si>
  <si>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</si>
  <si>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</si>
  <si>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</si>
  <si>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</si>
  <si>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</si>
  <si>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</si>
  <si>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</si>
  <si>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</si>
  <si>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</si>
  <si>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</si>
  <si>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</si>
  <si>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</si>
  <si>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</si>
  <si>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</si>
  <si>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</si>
  <si>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</si>
  <si>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</si>
  <si>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</si>
  <si>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</si>
  <si>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</si>
  <si>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</si>
  <si>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</si>
  <si>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</si>
  <si>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</si>
  <si>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</si>
  <si>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</si>
  <si>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</si>
  <si>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</si>
  <si>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</si>
  <si>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</si>
  <si>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</si>
  <si>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</si>
  <si>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</si>
  <si>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</si>
  <si>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</si>
  <si>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</si>
  <si>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</si>
  <si>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</si>
  <si>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</si>
  <si>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</si>
  <si>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</si>
  <si>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</si>
  <si>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</si>
  <si>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</si>
  <si>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</si>
  <si>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</si>
  <si>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</si>
  <si>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</si>
  <si>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</si>
  <si>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</si>
  <si>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</si>
  <si>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</si>
  <si>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</si>
  <si>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</si>
  <si>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</si>
  <si>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</si>
  <si>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</si>
  <si>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</si>
  <si>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</si>
  <si>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</si>
  <si>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</si>
  <si>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</si>
  <si>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</si>
  <si>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</si>
  <si>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</si>
  <si>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</si>
  <si>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</si>
  <si>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</si>
  <si>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</si>
  <si>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</si>
  <si>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</si>
  <si>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</si>
  <si>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</si>
  <si>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</si>
  <si>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</si>
  <si>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</si>
  <si>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</si>
  <si>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</si>
  <si>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</si>
  <si>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</si>
  <si>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</si>
  <si>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</si>
  <si>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</si>
  <si>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</si>
  <si>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</si>
  <si>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</si>
  <si>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</si>
  <si>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</si>
  <si>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</si>
  <si>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</si>
  <si>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</si>
  <si>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</si>
  <si>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</si>
  <si>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</si>
  <si>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</si>
  <si>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</si>
  <si>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</si>
  <si>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</si>
  <si>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</si>
  <si>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</si>
  <si>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</si>
  <si>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</si>
  <si>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</si>
  <si>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</si>
  <si>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</si>
  <si>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</si>
  <si>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</si>
  <si>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</si>
  <si>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</si>
  <si>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</si>
  <si>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</si>
  <si>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</si>
  <si>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</si>
  <si>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</si>
  <si>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</si>
  <si>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</si>
  <si>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</si>
  <si>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</si>
  <si>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</si>
  <si>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</si>
  <si>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</si>
  <si>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</si>
  <si>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</si>
  <si>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</si>
  <si>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</si>
  <si>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</si>
  <si>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</si>
  <si>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</si>
  <si>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</si>
  <si>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</si>
  <si>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</si>
  <si>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</si>
  <si>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</si>
  <si>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</si>
  <si>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</si>
  <si>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</si>
  <si>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</si>
  <si>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</si>
  <si>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</si>
  <si>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</si>
  <si>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</si>
  <si>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</si>
  <si>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</si>
  <si>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</si>
  <si>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</si>
  <si>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</si>
  <si>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</si>
  <si>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</si>
  <si>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</si>
  <si>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</si>
  <si>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</si>
  <si>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</si>
  <si>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</si>
  <si>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</si>
  <si>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</si>
  <si>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</si>
  <si>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</si>
  <si>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</si>
  <si>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</si>
  <si>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</si>
  <si>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</si>
  <si>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</si>
  <si>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</si>
  <si>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</si>
  <si>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</si>
  <si>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</si>
  <si>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</si>
  <si>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</si>
  <si>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</si>
  <si>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</si>
  <si>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</si>
  <si>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</si>
  <si>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</si>
  <si>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</si>
  <si>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</si>
  <si>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</si>
  <si>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</si>
  <si>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</si>
  <si>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</si>
  <si>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</si>
  <si>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</si>
  <si>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</si>
  <si>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</si>
  <si>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</si>
  <si>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</si>
  <si>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</si>
  <si>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</si>
  <si>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</si>
  <si>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</si>
  <si>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</si>
  <si>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</si>
  <si>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</si>
  <si>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</si>
  <si>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</si>
  <si>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</si>
  <si>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</si>
  <si>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</si>
  <si>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</si>
  <si>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</si>
  <si>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</si>
  <si>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</si>
  <si>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</si>
  <si>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</si>
  <si>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</si>
  <si>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</si>
  <si>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</si>
  <si>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</si>
  <si>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</si>
  <si>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</si>
  <si>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</si>
  <si>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</si>
  <si>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</si>
  <si>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</si>
  <si>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</si>
  <si>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</si>
  <si>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</si>
  <si>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</si>
  <si>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</si>
  <si>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</si>
  <si>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</si>
  <si>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</si>
  <si>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</si>
  <si>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</si>
  <si>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</si>
  <si>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</si>
  <si>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</si>
  <si>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</si>
  <si>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</si>
  <si>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</si>
  <si>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</si>
  <si>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</si>
  <si>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</si>
  <si>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</si>
  <si>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</si>
  <si>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</si>
  <si>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</si>
  <si>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</si>
  <si>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</si>
  <si>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</si>
  <si>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</si>
  <si>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</si>
  <si>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</si>
  <si>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</si>
  <si>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</si>
  <si>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</si>
  <si>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</si>
  <si>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</si>
  <si>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</si>
  <si>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</si>
  <si>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</si>
  <si>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</si>
  <si>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</si>
  <si>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</si>
  <si>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</si>
  <si>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</si>
  <si>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</si>
  <si>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</si>
  <si>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</si>
  <si>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</si>
  <si>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</si>
  <si>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</si>
  <si>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</si>
  <si>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</si>
  <si>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</si>
  <si>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</si>
  <si>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</si>
  <si>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</si>
  <si>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</si>
  <si>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</si>
  <si>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</si>
  <si>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</si>
  <si>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</si>
  <si>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</si>
  <si>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</si>
  <si>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</si>
  <si>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</si>
  <si>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</si>
  <si>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</si>
  <si>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</si>
  <si>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</si>
  <si>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</si>
  <si>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</si>
  <si>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</si>
  <si>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</si>
  <si>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</si>
  <si>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</si>
  <si>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</si>
  <si>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</si>
  <si>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</si>
  <si>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</si>
  <si>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</si>
  <si>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</si>
  <si>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</si>
  <si>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</si>
  <si>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</si>
  <si>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</si>
  <si>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</si>
  <si>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</si>
  <si>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</si>
  <si>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</si>
  <si>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</si>
  <si>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</si>
  <si>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</si>
  <si>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</si>
  <si>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</si>
  <si>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</si>
  <si>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</si>
  <si>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</si>
  <si>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</si>
  <si>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</si>
  <si>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</si>
  <si>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</si>
  <si>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</si>
  <si>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</si>
  <si>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</si>
  <si>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</si>
  <si>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</si>
  <si>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</si>
  <si>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</si>
  <si>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</si>
  <si>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</si>
  <si>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</si>
  <si>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</si>
  <si>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</si>
  <si>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</si>
  <si>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</si>
  <si>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</si>
  <si>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</si>
  <si>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</si>
  <si>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</si>
  <si>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</si>
  <si>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</si>
  <si>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</si>
  <si>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</si>
  <si>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</si>
  <si>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</si>
  <si>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</si>
  <si>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</si>
  <si>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</si>
  <si>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</si>
  <si>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</si>
  <si>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</si>
  <si>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</si>
  <si>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</si>
  <si>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</si>
  <si>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</si>
  <si>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</si>
  <si>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</si>
  <si>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</si>
  <si>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</si>
  <si>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</si>
  <si>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</si>
  <si>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</si>
  <si>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</si>
  <si>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</si>
  <si>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</si>
  <si>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</si>
  <si>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</si>
  <si>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</si>
  <si>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</si>
  <si>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</si>
  <si>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</si>
  <si>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</si>
  <si>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</si>
  <si>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</si>
  <si>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</si>
  <si>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</si>
  <si>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</si>
  <si>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</si>
  <si>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</si>
  <si>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</si>
  <si>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</si>
  <si>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</si>
  <si>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</si>
  <si>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</si>
  <si>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</si>
  <si>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</si>
  <si>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</si>
  <si>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</si>
  <si>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</si>
  <si>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</si>
  <si>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</si>
  <si>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</si>
  <si>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</si>
  <si>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</si>
  <si>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</si>
  <si>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</si>
  <si>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</si>
  <si>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</si>
  <si>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</si>
  <si>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</si>
  <si>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</si>
  <si>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</si>
  <si>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</si>
  <si>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</si>
  <si>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</si>
  <si>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</si>
  <si>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</si>
  <si>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</si>
  <si>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</si>
  <si>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</si>
  <si>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</si>
  <si>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</si>
  <si>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</si>
  <si>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</si>
  <si>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</si>
  <si>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</si>
  <si>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</si>
  <si>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</si>
  <si>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</si>
  <si>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</si>
  <si>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</si>
  <si>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</si>
  <si>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</si>
  <si>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</si>
  <si>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</si>
  <si>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</si>
  <si>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</si>
  <si>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</si>
  <si>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</si>
  <si>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</si>
  <si>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</si>
  <si>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</si>
  <si>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</si>
  <si>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</si>
  <si>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</si>
  <si>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</si>
  <si>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</si>
  <si>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</si>
  <si>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</si>
  <si>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</si>
  <si>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</si>
  <si>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</si>
  <si>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</si>
  <si>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</si>
  <si>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</si>
  <si>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</si>
  <si>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</si>
  <si>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</si>
  <si>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</si>
  <si>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</si>
  <si>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</si>
  <si>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</si>
  <si>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</si>
  <si>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</si>
  <si>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</si>
  <si>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</si>
  <si>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</si>
  <si>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</si>
  <si>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</si>
  <si>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</si>
  <si>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</si>
  <si>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</si>
  <si>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</si>
  <si>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</si>
  <si>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</si>
  <si>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</si>
  <si>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</si>
  <si>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</si>
  <si>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</si>
  <si>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</si>
  <si>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</si>
  <si>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</si>
  <si>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</si>
  <si>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</si>
  <si>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</si>
  <si>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</si>
  <si>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</si>
  <si>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</si>
  <si>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</si>
  <si>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</si>
  <si>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</si>
  <si>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</si>
  <si>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</si>
  <si>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</si>
  <si>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</si>
  <si>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</si>
  <si>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</si>
  <si>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</si>
  <si>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</si>
  <si>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</si>
  <si>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</si>
  <si>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</si>
  <si>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</si>
  <si>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</si>
  <si>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</si>
  <si>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</si>
  <si>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</si>
  <si>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</si>
  <si>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</si>
  <si>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</si>
  <si>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</si>
  <si>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</si>
  <si>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</si>
  <si>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</si>
  <si>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</si>
  <si>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</si>
  <si>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</si>
  <si>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</si>
  <si>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</si>
  <si>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</si>
  <si>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</si>
  <si>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</si>
  <si>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</si>
  <si>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</si>
  <si>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</si>
  <si>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</si>
  <si>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</si>
  <si>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</si>
  <si>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</si>
  <si>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</si>
  <si>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</si>
  <si>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</si>
  <si>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</si>
  <si>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</si>
  <si>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</si>
  <si>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</si>
  <si>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</si>
  <si>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</si>
  <si>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</si>
  <si>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</si>
  <si>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</si>
  <si>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</si>
  <si>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</si>
  <si>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</si>
  <si>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</si>
  <si>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</si>
  <si>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</si>
  <si>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</si>
  <si>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</si>
  <si>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</si>
  <si>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</si>
  <si>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</si>
  <si>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</si>
  <si>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</si>
  <si>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</si>
  <si>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</si>
  <si>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</si>
  <si>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</si>
  <si>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</si>
  <si>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</si>
  <si>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</si>
  <si>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</si>
  <si>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</si>
  <si>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</si>
  <si>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</si>
  <si>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</si>
  <si>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</si>
  <si>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</si>
  <si>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</si>
  <si>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</si>
  <si>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</si>
  <si>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</si>
  <si>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</si>
  <si>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</si>
  <si>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</si>
  <si>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</si>
  <si>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</si>
  <si>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</si>
  <si>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</si>
  <si>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</si>
  <si>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</si>
  <si>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</si>
  <si>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</si>
  <si>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</si>
  <si>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</si>
  <si>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</si>
  <si>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</si>
  <si>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</si>
  <si>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</si>
  <si>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</si>
  <si>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</si>
  <si>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</si>
  <si>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</si>
  <si>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</si>
  <si>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</si>
  <si>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</si>
  <si>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</si>
  <si>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</si>
  <si>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</si>
  <si>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</si>
  <si>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</si>
  <si>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</si>
  <si>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</si>
  <si>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</si>
  <si>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</si>
  <si>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</si>
  <si>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</si>
  <si>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</si>
  <si>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</si>
  <si>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</si>
  <si>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</si>
  <si>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</si>
  <si>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</si>
  <si>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</si>
  <si>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</si>
  <si>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</si>
  <si>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</si>
  <si>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</si>
  <si>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</si>
  <si>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</si>
  <si>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</si>
  <si>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</si>
  <si>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</si>
  <si>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</si>
  <si>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</si>
  <si>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</si>
  <si>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</si>
  <si>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</si>
  <si>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</si>
  <si>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</si>
  <si>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</si>
  <si>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</si>
  <si>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</si>
  <si>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</si>
  <si>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</si>
  <si>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</si>
  <si>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</si>
  <si>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</si>
  <si>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</si>
  <si>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</si>
  <si>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</si>
  <si>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</si>
  <si>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</si>
  <si>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</si>
  <si>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</si>
  <si>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</si>
  <si>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</si>
  <si>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</si>
  <si>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</si>
  <si>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</si>
  <si>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</si>
  <si>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</si>
  <si>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</si>
  <si>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</si>
  <si>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</si>
  <si>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</si>
  <si>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</si>
  <si>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</si>
  <si>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</si>
  <si>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</si>
  <si>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</si>
  <si>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</si>
  <si>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</si>
  <si>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</si>
  <si>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</si>
  <si>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</si>
  <si>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</si>
  <si>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</si>
  <si>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</si>
  <si>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</si>
  <si>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</si>
  <si>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</si>
  <si>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</si>
  <si>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</si>
  <si>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</si>
  <si>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</si>
  <si>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</si>
  <si>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</si>
  <si>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</si>
  <si>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</si>
  <si>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</si>
  <si>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</si>
  <si>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</si>
  <si>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</si>
  <si>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</si>
  <si>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</si>
  <si>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</si>
  <si>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</si>
  <si>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</si>
  <si>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</si>
  <si>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</si>
  <si>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</si>
  <si>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</si>
  <si>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</si>
  <si>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</si>
  <si>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</si>
  <si>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</si>
  <si>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</si>
  <si>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</si>
  <si>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</si>
  <si>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</si>
  <si>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</si>
  <si>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</si>
  <si>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</si>
  <si>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</si>
  <si>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</si>
  <si>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</si>
  <si>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</si>
  <si>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</si>
  <si>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</si>
  <si>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</si>
  <si>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</si>
  <si>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</si>
  <si>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</si>
  <si>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</si>
  <si>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</si>
  <si>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</si>
  <si>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</si>
  <si>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</si>
  <si>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</si>
  <si>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</si>
  <si>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</si>
  <si>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</si>
  <si>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</si>
  <si>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</si>
  <si>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</si>
  <si>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</si>
  <si>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</si>
  <si>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</si>
  <si>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</si>
  <si>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</si>
  <si>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</si>
  <si>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</si>
  <si>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</si>
  <si>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</si>
  <si>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</si>
  <si>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</si>
  <si>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</si>
  <si>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</si>
  <si>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</si>
  <si>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</si>
  <si>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</si>
  <si>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</si>
  <si>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</si>
  <si>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</si>
  <si>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</si>
  <si>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</si>
  <si>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</si>
  <si>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</si>
  <si>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</si>
  <si>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</si>
  <si>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</si>
  <si>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</si>
  <si>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</si>
  <si>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</si>
  <si>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</si>
  <si>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</si>
  <si>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</si>
  <si>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</si>
  <si>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</si>
  <si>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</si>
  <si>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</si>
  <si>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</si>
  <si>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</si>
  <si>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</si>
  <si>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</si>
  <si>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</si>
  <si>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</si>
  <si>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</si>
  <si>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</si>
  <si>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</si>
  <si>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</si>
  <si>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</si>
  <si>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</si>
  <si>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</si>
  <si>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</si>
  <si>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</si>
  <si>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</si>
  <si>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</si>
  <si>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</si>
  <si>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</si>
  <si>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</si>
  <si>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</si>
  <si>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</si>
  <si>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</si>
  <si>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</si>
  <si>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</si>
  <si>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</si>
  <si>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</si>
  <si>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</si>
  <si>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</si>
  <si>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</si>
  <si>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</si>
  <si>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</si>
  <si>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</si>
  <si>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</si>
  <si>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</si>
  <si>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</si>
  <si>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</si>
  <si>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</si>
  <si>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</si>
  <si>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</si>
  <si>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</si>
  <si>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</si>
  <si>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</si>
  <si>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</si>
  <si>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</si>
  <si>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</si>
  <si>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</si>
  <si>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</si>
  <si>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</si>
  <si>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</si>
  <si>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</si>
  <si>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</si>
  <si>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</si>
  <si>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</si>
  <si>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</si>
  <si>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</si>
  <si>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</si>
  <si>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</si>
  <si>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</si>
  <si>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</si>
  <si>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</si>
  <si>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</si>
  <si>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</si>
  <si>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</si>
  <si>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</si>
  <si>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</si>
  <si>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</si>
  <si>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</si>
  <si>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</si>
  <si>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</si>
  <si>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</si>
  <si>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</si>
  <si>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</si>
  <si>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</si>
  <si>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</si>
  <si>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</si>
  <si>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</si>
  <si>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</si>
  <si>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</si>
  <si>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</si>
  <si>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</si>
  <si>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</si>
  <si>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</si>
  <si>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</si>
  <si>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</si>
  <si>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</si>
  <si>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</si>
  <si>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</si>
  <si>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</si>
  <si>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</si>
  <si>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</si>
  <si>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</si>
  <si>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</si>
  <si>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</si>
  <si>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</si>
  <si>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</si>
  <si>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</si>
  <si>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</si>
  <si>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</si>
  <si>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</si>
  <si>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</si>
  <si>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</si>
  <si>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</si>
  <si>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</si>
  <si>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</si>
  <si>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</si>
  <si>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</si>
  <si>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</si>
  <si>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</si>
  <si>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</si>
  <si>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</si>
  <si>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</si>
  <si>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</si>
  <si>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</si>
  <si>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</si>
  <si>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</si>
  <si>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</si>
  <si>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</si>
  <si>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</si>
  <si>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</si>
  <si>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</si>
  <si>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</si>
  <si>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</si>
  <si>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</si>
  <si>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</si>
  <si>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</si>
  <si>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</si>
  <si>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</si>
  <si>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</si>
  <si>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</si>
  <si>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</si>
  <si>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</si>
  <si>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</si>
  <si>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</si>
  <si>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</si>
  <si>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</si>
  <si>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</si>
  <si>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</si>
  <si>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</si>
  <si>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</si>
  <si>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</si>
  <si>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</si>
  <si>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</si>
  <si>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</si>
  <si>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</si>
  <si>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</si>
  <si>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</si>
  <si>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</si>
  <si>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</si>
  <si>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</si>
  <si>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</si>
  <si>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</si>
  <si>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</si>
  <si>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</si>
  <si>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</si>
  <si>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</si>
  <si>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</si>
  <si>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</si>
  <si>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</si>
  <si>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</si>
  <si>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</si>
  <si>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</si>
  <si>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</si>
  <si>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</si>
  <si>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</si>
  <si>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</si>
  <si>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</si>
  <si>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</si>
  <si>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</si>
  <si>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</si>
  <si>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</si>
  <si>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</si>
  <si>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</si>
  <si>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</si>
  <si>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</si>
  <si>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</si>
  <si>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</si>
  <si>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</si>
  <si>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</si>
  <si>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</si>
  <si>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</si>
  <si>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</si>
  <si>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</si>
  <si>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</si>
  <si>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</si>
  <si>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</si>
  <si>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</si>
  <si>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</si>
  <si>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</si>
  <si>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</si>
  <si>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</si>
  <si>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</si>
  <si>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</si>
  <si>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</si>
  <si>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</si>
  <si>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</si>
  <si>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</si>
  <si>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</si>
  <si>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</si>
  <si>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</si>
  <si>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</si>
  <si>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</si>
  <si>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</si>
  <si>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</si>
  <si>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</si>
  <si>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</si>
  <si>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</si>
  <si>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</si>
  <si>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</si>
  <si>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</si>
  <si>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</si>
  <si>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</si>
  <si>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</si>
  <si>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</si>
  <si>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</si>
  <si>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</si>
  <si>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</si>
  <si>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</si>
  <si>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</si>
  <si>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</si>
  <si>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</si>
  <si>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</si>
  <si>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</si>
  <si>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</si>
  <si>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</si>
  <si>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</si>
  <si>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</si>
  <si>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</si>
  <si>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</si>
  <si>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</si>
  <si>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</si>
  <si>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</si>
  <si>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</si>
  <si>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</si>
  <si>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</si>
  <si>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</si>
  <si>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</si>
  <si>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</si>
  <si>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</si>
  <si>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</si>
  <si>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</si>
  <si>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</si>
  <si>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</si>
  <si>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</si>
  <si>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</si>
  <si>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</si>
  <si>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</si>
  <si>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</si>
  <si>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</si>
  <si>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</si>
  <si>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</si>
  <si>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</si>
  <si>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</si>
  <si>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</si>
  <si>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</si>
  <si>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</si>
  <si>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</si>
  <si>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</si>
  <si>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</si>
  <si>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</si>
  <si>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</si>
  <si>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</si>
  <si>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</si>
  <si>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</si>
  <si>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</si>
  <si>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</si>
  <si>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</si>
  <si>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</si>
  <si>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</si>
  <si>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</si>
  <si>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</si>
  <si>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</si>
  <si>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</si>
  <si>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</si>
  <si>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</si>
  <si>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</si>
  <si>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</si>
  <si>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</si>
  <si>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</si>
  <si>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</si>
  <si>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</si>
  <si>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</si>
  <si>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</si>
  <si>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</si>
  <si>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</si>
  <si>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</si>
  <si>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</si>
  <si>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</si>
  <si>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</si>
  <si>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</si>
  <si>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</si>
  <si>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</si>
  <si>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</si>
  <si>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</si>
  <si>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</si>
  <si>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</si>
  <si>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</si>
  <si>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</si>
  <si>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</si>
  <si>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</si>
  <si>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</si>
  <si>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</si>
  <si>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</si>
  <si>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</si>
  <si>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</si>
  <si>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</si>
  <si>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</si>
  <si>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</si>
  <si>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</si>
  <si>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</si>
  <si>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</si>
  <si>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</si>
  <si>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</si>
  <si>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</si>
  <si>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</si>
  <si>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</si>
  <si>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</si>
  <si>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</si>
  <si>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</si>
  <si>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</si>
  <si>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</si>
  <si>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</si>
  <si>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</si>
  <si>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</si>
  <si>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</si>
  <si>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</si>
  <si>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</si>
  <si>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</si>
  <si>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</si>
  <si>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</si>
  <si>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</si>
  <si>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</si>
  <si>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</si>
  <si>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</si>
  <si>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</si>
  <si>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</si>
  <si>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</si>
  <si>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</si>
  <si>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</si>
  <si>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</si>
  <si>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</si>
  <si>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</si>
  <si>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</si>
  <si>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</si>
  <si>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</si>
  <si>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</si>
  <si>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</si>
  <si>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</si>
  <si>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</si>
  <si>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</si>
  <si>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</si>
  <si>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</si>
  <si>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</si>
  <si>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</si>
  <si>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</si>
  <si>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</si>
  <si>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</si>
  <si>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</si>
  <si>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</si>
  <si>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</si>
  <si>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</si>
  <si>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</si>
  <si>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</si>
  <si>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</si>
  <si>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</si>
  <si>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</si>
  <si>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</si>
  <si>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</si>
  <si>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</si>
  <si>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</si>
  <si>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</si>
  <si>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</si>
  <si>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</si>
  <si>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</si>
  <si>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</si>
  <si>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</si>
  <si>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</si>
  <si>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</si>
  <si>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</si>
  <si>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</si>
  <si>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</si>
  <si>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</si>
  <si>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</si>
  <si>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</si>
  <si>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</si>
  <si>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</si>
  <si>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</si>
  <si>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</si>
  <si>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</si>
  <si>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</si>
  <si>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</si>
  <si>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</si>
  <si>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</si>
  <si>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</si>
  <si>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</si>
  <si>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</si>
  <si>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</si>
  <si>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</si>
  <si>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</si>
  <si>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</si>
  <si>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</si>
  <si>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</si>
  <si>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</si>
  <si>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</si>
  <si>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</si>
  <si>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</si>
  <si>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</si>
  <si>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</si>
  <si>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</si>
  <si>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</si>
  <si>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</si>
  <si>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</si>
  <si>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</si>
  <si>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</si>
  <si>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</si>
  <si>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</si>
  <si>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</si>
  <si>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</si>
  <si>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</si>
  <si>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</si>
  <si>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</si>
  <si>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</si>
  <si>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</si>
  <si>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</si>
  <si>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</si>
  <si>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</si>
  <si>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</si>
  <si>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</si>
  <si>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</si>
  <si>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</si>
  <si>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</si>
  <si>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</si>
  <si>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</si>
  <si>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</si>
  <si>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</si>
  <si>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</si>
  <si>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</si>
  <si>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</si>
  <si>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</si>
  <si>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</si>
  <si>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</si>
  <si>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</si>
  <si>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</si>
  <si>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</si>
  <si>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</si>
  <si>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</si>
  <si>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</si>
  <si>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</si>
  <si>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</si>
  <si>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</si>
  <si>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</si>
  <si>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</si>
  <si>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</si>
  <si>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</si>
  <si>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</si>
  <si>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</si>
  <si>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</si>
  <si>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</si>
  <si>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</si>
  <si>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</si>
  <si>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</si>
  <si>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</si>
  <si>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</si>
  <si>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</si>
  <si>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</si>
  <si>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</si>
  <si>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</si>
  <si>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</si>
  <si>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</si>
  <si>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</si>
  <si>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</si>
  <si>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</si>
  <si>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</si>
  <si>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</si>
  <si>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</si>
  <si>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</si>
  <si>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</si>
  <si>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</si>
  <si>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</si>
  <si>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</si>
  <si>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</si>
  <si>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</si>
  <si>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</si>
  <si>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</si>
  <si>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</si>
  <si>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</si>
  <si>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</si>
  <si>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</si>
  <si>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</si>
  <si>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</si>
  <si>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</si>
  <si>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</si>
  <si>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</si>
  <si>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</si>
  <si>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</si>
  <si>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</si>
  <si>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</si>
  <si>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</si>
  <si>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</si>
  <si>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</si>
  <si>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</si>
  <si>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</si>
  <si>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</si>
  <si>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</si>
  <si>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</si>
  <si>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</si>
  <si>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</si>
  <si>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</si>
  <si>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</si>
  <si>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</si>
  <si>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</si>
  <si>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</si>
  <si>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</si>
  <si>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</si>
  <si>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</si>
  <si>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</si>
  <si>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</si>
  <si>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</si>
  <si>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</si>
  <si>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</si>
  <si>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</si>
  <si>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</si>
  <si>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</si>
  <si>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</si>
  <si>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</si>
  <si>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</si>
  <si>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</si>
  <si>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</si>
  <si>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</si>
  <si>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</si>
  <si>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</si>
  <si>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</si>
  <si>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</si>
  <si>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</si>
  <si>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</si>
  <si>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</si>
  <si>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</si>
  <si>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</si>
  <si>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</si>
  <si>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</si>
  <si>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</si>
  <si>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</si>
  <si>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</si>
  <si>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</si>
  <si>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</si>
  <si>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</si>
  <si>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</si>
  <si>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</si>
  <si>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</si>
  <si>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</si>
  <si>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</si>
  <si>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</si>
  <si>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</si>
  <si>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</si>
  <si>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</si>
  <si>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</si>
  <si>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</si>
  <si>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</si>
  <si>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</si>
  <si>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</si>
  <si>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</si>
  <si>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</si>
  <si>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</si>
  <si>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</si>
  <si>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</si>
  <si>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</si>
  <si>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</si>
  <si>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</si>
  <si>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</si>
  <si>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</si>
  <si>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</si>
  <si>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</si>
  <si>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</si>
  <si>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</si>
  <si>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</si>
  <si>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</si>
  <si>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</si>
  <si>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</si>
  <si>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</si>
  <si>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</si>
  <si>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</si>
  <si>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</si>
  <si>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</si>
  <si>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</si>
  <si>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</si>
  <si>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</si>
  <si>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</si>
  <si>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</si>
  <si>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</si>
  <si>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</si>
  <si>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</si>
  <si>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</si>
  <si>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</si>
  <si>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</si>
  <si>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</si>
  <si>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</si>
  <si>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</si>
  <si>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</si>
  <si>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</si>
  <si>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</si>
  <si>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</si>
  <si>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</si>
  <si>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</si>
  <si>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</si>
  <si>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</si>
  <si>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</si>
  <si>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</si>
  <si>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</si>
  <si>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</si>
  <si>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</si>
  <si>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</si>
  <si>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</si>
  <si>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</si>
  <si>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</si>
  <si>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</si>
  <si>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</si>
  <si>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</si>
  <si>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</si>
  <si>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</si>
  <si>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</si>
  <si>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</si>
  <si>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</si>
  <si>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</si>
  <si>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</si>
  <si>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</si>
  <si>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</si>
  <si>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</si>
  <si>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</si>
  <si>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</si>
  <si>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</si>
  <si>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</si>
  <si>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</si>
  <si>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</si>
  <si>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</si>
  <si>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</si>
  <si>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</si>
  <si>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</si>
  <si>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</si>
  <si>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</si>
  <si>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</si>
  <si>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</si>
  <si>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</si>
  <si>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</si>
  <si>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</si>
  <si>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</si>
  <si>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</si>
  <si>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</si>
  <si>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</si>
  <si>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</si>
  <si>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</si>
  <si>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</si>
  <si>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</si>
  <si>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</si>
  <si>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</si>
  <si>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</si>
  <si>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</si>
  <si>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</si>
  <si>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</si>
  <si>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</si>
  <si>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</si>
  <si>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</si>
  <si>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</si>
  <si>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</si>
  <si>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</si>
  <si>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</si>
  <si>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</si>
  <si>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</si>
  <si>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</si>
  <si>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</si>
  <si>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</si>
  <si>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</si>
  <si>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</si>
  <si>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</si>
  <si>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</si>
  <si>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</si>
  <si>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</si>
  <si>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</si>
  <si>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</si>
  <si>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</si>
  <si>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</si>
  <si>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</si>
  <si>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</si>
  <si>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</si>
  <si>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</si>
  <si>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</si>
  <si>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</si>
  <si>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</si>
  <si>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</si>
  <si>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</si>
  <si>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</si>
  <si>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</si>
  <si>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</si>
  <si>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</si>
  <si>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</si>
  <si>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</si>
  <si>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</si>
  <si>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</si>
  <si>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</si>
  <si>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</si>
  <si>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</si>
  <si>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</si>
  <si>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</si>
  <si>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</si>
  <si>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</si>
  <si>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</si>
  <si>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</si>
  <si>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</si>
  <si>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</si>
  <si>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</si>
  <si>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</si>
  <si>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</si>
  <si>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</si>
  <si>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</si>
  <si>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</si>
  <si>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</si>
  <si>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</si>
  <si>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</si>
  <si>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</si>
  <si>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</si>
  <si>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</si>
  <si>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</si>
  <si>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</si>
  <si>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</si>
  <si>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</si>
  <si>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</si>
  <si>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</si>
  <si>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</si>
  <si>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</si>
  <si>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</si>
  <si>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</si>
  <si>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</si>
  <si>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</si>
  <si>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</si>
  <si>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</si>
  <si>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</si>
  <si>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</si>
  <si>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</si>
  <si>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</si>
  <si>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</si>
  <si>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</si>
  <si>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</si>
  <si>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</si>
  <si>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</si>
  <si>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</si>
  <si>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</si>
  <si>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</si>
  <si>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</si>
  <si>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</si>
  <si>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</si>
  <si>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</si>
  <si>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</si>
  <si>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</si>
  <si>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</si>
  <si>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</si>
  <si>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</si>
  <si>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</si>
  <si>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</si>
  <si>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</si>
  <si>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</si>
  <si>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</si>
  <si>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</si>
  <si>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</si>
  <si>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</si>
  <si>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</si>
  <si>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</si>
  <si>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</si>
  <si>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</si>
  <si>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</si>
  <si>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</si>
  <si>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</si>
  <si>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</si>
  <si>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</si>
  <si>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</si>
  <si>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</si>
  <si>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</si>
  <si>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</si>
  <si>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</si>
  <si>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</si>
  <si>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</si>
  <si>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</si>
  <si>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</si>
  <si>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</si>
  <si>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</si>
  <si>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</si>
  <si>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</si>
  <si>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</si>
  <si>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</si>
  <si>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</si>
  <si>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</si>
  <si>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</si>
  <si>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</si>
  <si>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</si>
  <si>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</si>
  <si>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</si>
  <si>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</si>
  <si>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</si>
  <si>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</si>
  <si>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</si>
  <si>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</si>
  <si>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</si>
  <si>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</si>
  <si>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</si>
  <si>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</si>
  <si>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</si>
  <si>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</si>
  <si>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</si>
  <si>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</si>
  <si>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</si>
  <si>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</si>
  <si>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</si>
  <si>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</si>
  <si>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</si>
  <si>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</si>
  <si>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</si>
  <si>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</si>
  <si>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</si>
  <si>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</si>
  <si>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</si>
  <si>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</si>
  <si>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</si>
  <si>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</si>
  <si>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</si>
  <si>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</si>
  <si>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</si>
  <si>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</si>
  <si>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</si>
  <si>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</si>
  <si>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</si>
  <si>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</si>
  <si>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</si>
  <si>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</si>
  <si>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</si>
  <si>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</si>
  <si>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</si>
  <si>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</si>
  <si>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</si>
  <si>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</si>
  <si>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</si>
  <si>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</si>
  <si>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</si>
  <si>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</si>
  <si>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</si>
  <si>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</si>
  <si>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</si>
  <si>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</si>
  <si>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</si>
  <si>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</si>
  <si>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</si>
  <si>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</si>
  <si>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</si>
  <si>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</si>
  <si>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</si>
  <si>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</si>
  <si>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</si>
  <si>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</si>
  <si>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</si>
  <si>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</si>
  <si>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</si>
  <si>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</si>
  <si>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</si>
  <si>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</si>
  <si>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</si>
  <si>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</si>
  <si>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</si>
  <si>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</si>
  <si>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</si>
  <si>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</si>
  <si>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</si>
  <si>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</si>
  <si>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</si>
  <si>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</si>
  <si>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</si>
  <si>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</si>
  <si>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</si>
  <si>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</si>
  <si>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</si>
  <si>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</si>
  <si>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</si>
  <si>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</si>
  <si>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</si>
  <si>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</si>
  <si>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</si>
  <si>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</si>
  <si>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</si>
  <si>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</si>
  <si>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</si>
  <si>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</si>
  <si>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</si>
  <si>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</si>
  <si>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</si>
  <si>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</si>
  <si>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</si>
  <si>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</si>
  <si>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</si>
  <si>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</si>
  <si>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</si>
  <si>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</si>
  <si>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</si>
  <si>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</si>
  <si>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</si>
  <si>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</si>
  <si>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</si>
  <si>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</si>
  <si>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</si>
  <si>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</si>
  <si>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</si>
  <si>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</si>
  <si>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</si>
  <si>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</si>
  <si>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</si>
  <si>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</si>
  <si>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</si>
  <si>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</si>
  <si>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</si>
  <si>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</si>
  <si>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</si>
  <si>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</si>
  <si>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</si>
  <si>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</si>
  <si>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</si>
  <si>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</si>
  <si>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</si>
  <si>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</si>
  <si>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</si>
  <si>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</si>
  <si>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</si>
  <si>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</si>
  <si>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</si>
  <si>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</si>
  <si>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</si>
  <si>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</si>
  <si>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</si>
  <si>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</si>
  <si>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</si>
  <si>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</si>
  <si>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</si>
  <si>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</si>
  <si>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</si>
  <si>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</si>
  <si>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</si>
  <si>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</si>
  <si>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</si>
  <si>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</si>
  <si>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</si>
  <si>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</si>
  <si>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</si>
  <si>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</si>
  <si>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</si>
  <si>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</si>
  <si>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</si>
  <si>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</si>
  <si>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</si>
  <si>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</si>
  <si>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</si>
  <si>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</si>
  <si>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</si>
  <si>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</si>
  <si>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</si>
  <si>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</si>
  <si>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</si>
  <si>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</si>
  <si>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</si>
  <si>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</si>
  <si>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</si>
  <si>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</si>
  <si>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</si>
  <si>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</si>
  <si>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</si>
  <si>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</si>
  <si>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</si>
  <si>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</si>
  <si>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</si>
  <si>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</si>
  <si>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</si>
  <si>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</si>
  <si>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</si>
  <si>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</si>
  <si>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</si>
  <si>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</si>
  <si>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</si>
  <si>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</si>
  <si>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</si>
  <si>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</si>
  <si>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</si>
  <si>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</si>
  <si>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</si>
  <si>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</si>
  <si>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</si>
  <si>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</si>
  <si>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</si>
  <si>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</si>
  <si>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</si>
  <si>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</si>
  <si>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</si>
  <si>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</si>
  <si>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</si>
  <si>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</si>
  <si>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</si>
  <si>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</si>
  <si>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</si>
  <si>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</si>
  <si>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</si>
  <si>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</si>
  <si>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</si>
  <si>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</si>
  <si>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</si>
  <si>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</si>
  <si>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</si>
  <si>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</si>
  <si>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</si>
  <si>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</si>
  <si>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</si>
  <si>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</si>
  <si>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</si>
  <si>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</si>
  <si>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</si>
  <si>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</si>
  <si>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</si>
  <si>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</si>
  <si>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</si>
  <si>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</si>
  <si>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</si>
  <si>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</si>
  <si>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</si>
  <si>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</si>
  <si>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</si>
  <si>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</si>
  <si>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</si>
  <si>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</si>
  <si>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</si>
  <si>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</si>
  <si>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</si>
  <si>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</si>
  <si>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</si>
  <si>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</si>
  <si>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</si>
  <si>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</si>
  <si>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</si>
  <si>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</si>
  <si>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</si>
  <si>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</si>
  <si>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</si>
  <si>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</si>
  <si>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</si>
  <si>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</si>
  <si>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</si>
  <si>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</si>
  <si>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</si>
  <si>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</si>
  <si>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</si>
  <si>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</si>
  <si>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</si>
  <si>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</si>
  <si>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</si>
  <si>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</si>
  <si>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</si>
  <si>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</si>
  <si>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</si>
  <si>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</si>
  <si>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</si>
  <si>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</si>
  <si>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</si>
  <si>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</si>
  <si>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</si>
  <si>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</si>
  <si>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</si>
  <si>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</si>
  <si>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</si>
  <si>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</si>
  <si>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</si>
  <si>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</si>
  <si>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</si>
  <si>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</si>
  <si>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</si>
  <si>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</si>
  <si>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</si>
  <si>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</si>
  <si>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</si>
  <si>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</si>
  <si>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</si>
  <si>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</si>
  <si>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</si>
  <si>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</si>
  <si>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</si>
  <si>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</si>
  <si>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</si>
  <si>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</si>
  <si>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</si>
  <si>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</si>
  <si>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</si>
  <si>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</si>
  <si>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</si>
  <si>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</si>
  <si>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</si>
  <si>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</si>
  <si>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</si>
  <si>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</si>
  <si>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</si>
  <si>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</si>
  <si>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</si>
  <si>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</si>
  <si>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</si>
  <si>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</si>
  <si>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</si>
  <si>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</si>
  <si>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</si>
  <si>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</si>
  <si>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</si>
  <si>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</si>
  <si>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</si>
  <si>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</si>
  <si>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</si>
  <si>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</si>
  <si>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</si>
  <si>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</si>
  <si>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</si>
  <si>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</si>
  <si>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</si>
  <si>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</si>
  <si>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</si>
  <si>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</si>
  <si>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</si>
  <si>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</si>
  <si>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</si>
  <si>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</si>
  <si>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</si>
  <si>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</si>
  <si>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</si>
  <si>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</si>
  <si>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</si>
  <si>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</si>
  <si>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</si>
  <si>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</si>
  <si>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</si>
  <si>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</si>
  <si>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</si>
  <si>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</si>
  <si>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</si>
  <si>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</si>
  <si>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</si>
  <si>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</si>
  <si>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</si>
  <si>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</si>
  <si>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</si>
  <si>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</si>
  <si>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</si>
  <si>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</si>
  <si>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</si>
  <si>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</si>
  <si>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</si>
  <si>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</si>
  <si>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</si>
  <si>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</si>
  <si>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</si>
  <si>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</si>
  <si>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</si>
  <si>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</si>
  <si>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</si>
  <si>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</si>
  <si>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</si>
  <si>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</si>
  <si>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</si>
  <si>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</si>
  <si>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</si>
  <si>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</si>
  <si>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</si>
  <si>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</si>
  <si>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</si>
  <si>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</si>
  <si>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</si>
  <si>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</si>
  <si>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</si>
  <si>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</si>
  <si>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</si>
  <si>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</si>
  <si>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</si>
  <si>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</si>
  <si>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</si>
  <si>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</si>
  <si>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</si>
  <si>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</si>
  <si>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</si>
  <si>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</si>
  <si>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</si>
  <si>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</si>
  <si>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</si>
  <si>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</si>
  <si>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</si>
  <si>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</si>
  <si>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</si>
  <si>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</si>
  <si>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</si>
  <si>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</si>
  <si>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</si>
  <si>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</si>
  <si>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</si>
  <si>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</si>
  <si>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</si>
  <si>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</si>
  <si>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</si>
  <si>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</si>
  <si>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</si>
  <si>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</si>
  <si>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</si>
  <si>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</si>
  <si>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</si>
  <si>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</si>
  <si>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</si>
  <si>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</si>
  <si>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</si>
  <si>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</si>
  <si>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</si>
  <si>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</si>
  <si>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</si>
  <si>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</si>
  <si>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</si>
  <si>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</si>
  <si>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</si>
  <si>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</si>
  <si>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</si>
  <si>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</si>
  <si>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</si>
  <si>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</si>
  <si>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</si>
  <si>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</si>
  <si>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</si>
  <si>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</si>
  <si>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</si>
  <si>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</si>
  <si>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</si>
  <si>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</si>
  <si>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</si>
  <si>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</si>
  <si>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</si>
  <si>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</si>
  <si>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</si>
  <si>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</si>
  <si>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</si>
  <si>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</si>
  <si>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</si>
  <si>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</si>
  <si>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</si>
  <si>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</si>
  <si>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</si>
  <si>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</si>
  <si>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</si>
  <si>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</si>
  <si>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</si>
  <si>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</si>
  <si>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</si>
  <si>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</si>
  <si>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</si>
  <si>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</si>
  <si>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</si>
  <si>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</si>
  <si>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</si>
  <si>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</si>
  <si>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</si>
  <si>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</si>
  <si>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</si>
  <si>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</si>
  <si>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</si>
  <si>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</si>
  <si>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</si>
  <si>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</si>
  <si>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</si>
  <si>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</si>
  <si>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</si>
  <si>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</si>
  <si>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</si>
  <si>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</si>
  <si>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</si>
  <si>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</si>
  <si>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</si>
  <si>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</si>
  <si>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</si>
  <si>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</si>
  <si>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</si>
  <si>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</si>
  <si>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</si>
  <si>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</si>
  <si>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</si>
  <si>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</si>
  <si>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</si>
  <si>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</si>
  <si>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</si>
  <si>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</si>
  <si>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</si>
  <si>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</si>
  <si>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</si>
  <si>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</si>
  <si>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</si>
  <si>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</si>
  <si>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</si>
  <si>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</si>
  <si>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</si>
  <si>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</si>
  <si>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</si>
  <si>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</si>
  <si>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</si>
  <si>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</si>
  <si>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</si>
  <si>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</si>
  <si>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</si>
  <si>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</si>
  <si>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</si>
  <si>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</si>
  <si>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</si>
  <si>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</si>
  <si>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</si>
  <si>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</si>
  <si>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</si>
  <si>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</si>
  <si>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</si>
  <si>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</si>
  <si>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</si>
  <si>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</si>
  <si>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</si>
  <si>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</si>
  <si>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</si>
  <si>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</si>
  <si>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</si>
  <si>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</si>
  <si>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</si>
  <si>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</si>
  <si>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</si>
  <si>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</si>
  <si>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</si>
  <si>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</si>
  <si>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</si>
  <si>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</si>
  <si>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</si>
  <si>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</si>
  <si>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</si>
  <si>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</si>
  <si>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</si>
  <si>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</si>
  <si>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</si>
  <si>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</si>
  <si>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</si>
  <si>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</si>
  <si>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</si>
  <si>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</si>
  <si>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</si>
  <si>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</si>
  <si>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</si>
  <si>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</si>
  <si>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</si>
  <si>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</si>
  <si>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</si>
  <si>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</si>
  <si>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</si>
  <si>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</si>
  <si>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</si>
  <si>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</si>
  <si>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</si>
  <si>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</si>
  <si>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</si>
  <si>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</si>
  <si>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</si>
  <si>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</si>
  <si>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</si>
  <si>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</si>
  <si>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</si>
  <si>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</si>
  <si>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</si>
  <si>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</si>
  <si>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</si>
  <si>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</si>
  <si>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</si>
  <si>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</si>
  <si>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</si>
  <si>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</si>
  <si>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</si>
  <si>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</si>
  <si>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</si>
  <si>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</si>
  <si>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</si>
  <si>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</si>
  <si>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</si>
  <si>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</si>
  <si>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</si>
  <si>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</si>
  <si>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</si>
  <si>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</si>
  <si>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</si>
  <si>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</si>
  <si>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</si>
  <si>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</si>
  <si>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</si>
  <si>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</si>
  <si>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</si>
  <si>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</si>
  <si>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</si>
  <si>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</si>
  <si>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</si>
  <si>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</si>
  <si>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</si>
  <si>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</si>
  <si>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</si>
  <si>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</si>
  <si>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</si>
  <si>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</si>
  <si>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</si>
  <si>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</si>
  <si>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</si>
  <si>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</si>
  <si>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</si>
  <si>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</si>
  <si>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</si>
  <si>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</si>
  <si>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</si>
  <si>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</si>
  <si>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</si>
  <si>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</si>
  <si>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</si>
  <si>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</si>
  <si>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</si>
  <si>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</si>
  <si>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</si>
  <si>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</si>
  <si>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</si>
  <si>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</si>
  <si>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</si>
  <si>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</si>
  <si>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</si>
  <si>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</si>
  <si>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</si>
  <si>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</si>
  <si>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</si>
  <si>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</si>
  <si>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</si>
  <si>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</si>
  <si>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</si>
  <si>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</si>
  <si>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</si>
  <si>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</si>
  <si>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</si>
  <si>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</si>
  <si>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</si>
  <si>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</si>
  <si>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</si>
  <si>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</si>
  <si>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</si>
  <si>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</si>
  <si>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</si>
  <si>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</si>
  <si>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</si>
  <si>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</si>
  <si>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</si>
  <si>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</si>
  <si>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</si>
  <si>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</si>
  <si>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</si>
  <si>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</si>
  <si>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</si>
  <si>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</si>
  <si>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</si>
  <si>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</si>
  <si>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</si>
  <si>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</si>
  <si>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</si>
  <si>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</si>
  <si>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</si>
  <si>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</si>
  <si>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</si>
  <si>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</si>
  <si>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</si>
  <si>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</si>
  <si>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</si>
  <si>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</si>
  <si>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</si>
  <si>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</si>
  <si>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</si>
  <si>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</si>
  <si>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</si>
  <si>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</si>
  <si>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</si>
  <si>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</si>
  <si>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</si>
  <si>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</si>
  <si>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</si>
  <si>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</si>
  <si>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</si>
  <si>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</si>
  <si>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</si>
  <si>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</si>
  <si>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</si>
  <si>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</si>
  <si>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</si>
  <si>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</si>
  <si>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</si>
  <si>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</si>
  <si>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</si>
  <si>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</si>
  <si>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</si>
  <si>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</si>
  <si>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</si>
  <si>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</si>
  <si>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</si>
  <si>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</si>
  <si>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</si>
  <si>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</si>
  <si>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</si>
  <si>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</si>
  <si>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</si>
  <si>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</si>
  <si>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</si>
  <si>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</si>
  <si>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</si>
  <si>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</si>
  <si>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</si>
  <si>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</si>
  <si>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</si>
  <si>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</si>
  <si>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</si>
  <si>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</si>
  <si>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</si>
  <si>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</si>
  <si>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</si>
  <si>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</si>
  <si>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</si>
  <si>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</si>
  <si>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</si>
  <si>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</si>
  <si>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</si>
  <si>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</si>
  <si>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</si>
  <si>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</si>
  <si>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</si>
  <si>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</si>
  <si>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</si>
  <si>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</si>
  <si>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</si>
  <si>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</si>
  <si>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</si>
  <si>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</si>
  <si>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</si>
  <si>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</si>
  <si>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</si>
  <si>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</si>
  <si>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</si>
  <si>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</si>
  <si>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</si>
  <si>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</si>
  <si>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</si>
  <si>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</si>
  <si>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</si>
  <si>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</si>
  <si>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</si>
  <si>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</si>
  <si>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</si>
  <si>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</si>
  <si>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</si>
  <si>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</si>
  <si>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</si>
  <si>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</si>
  <si>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</si>
  <si>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</si>
  <si>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</si>
  <si>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</si>
  <si>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</si>
  <si>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</si>
  <si>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</si>
  <si>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</si>
  <si>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</si>
  <si>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</si>
  <si>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</si>
  <si>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</si>
  <si>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</si>
  <si>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</si>
  <si>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</si>
  <si>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</si>
  <si>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</si>
  <si>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</si>
  <si>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</si>
  <si>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</si>
  <si>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</si>
  <si>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</si>
  <si>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</si>
  <si>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</si>
  <si>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</si>
  <si>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</si>
  <si>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</si>
  <si>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</si>
  <si>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</si>
  <si>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</si>
  <si>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</si>
  <si>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</si>
  <si>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</si>
  <si>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</si>
  <si>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</si>
  <si>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</si>
  <si>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</si>
  <si>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</si>
  <si>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</si>
  <si>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</si>
  <si>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</si>
  <si>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</si>
  <si>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</si>
  <si>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</si>
  <si>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</si>
  <si>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</si>
  <si>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</si>
  <si>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</si>
  <si>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</si>
  <si>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</si>
  <si>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</si>
  <si>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</si>
  <si>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</si>
  <si>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</si>
  <si>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</si>
  <si>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</si>
  <si>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</si>
  <si>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</si>
  <si>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</si>
  <si>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</si>
  <si>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</si>
  <si>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</si>
  <si>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</si>
  <si>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</si>
  <si>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</si>
  <si>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</si>
  <si>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</si>
  <si>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</si>
  <si>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</si>
  <si>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</si>
  <si>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</si>
  <si>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</si>
  <si>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</si>
  <si>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</si>
  <si>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</si>
  <si>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</si>
  <si>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</si>
  <si>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</si>
  <si>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</si>
  <si>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</si>
  <si>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</si>
  <si>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</si>
  <si>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</si>
  <si>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</si>
  <si>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</si>
  <si>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</si>
  <si>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</si>
  <si>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</si>
  <si>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</si>
  <si>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</si>
  <si>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</si>
  <si>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</si>
  <si>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</si>
  <si>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</si>
  <si>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</si>
  <si>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</si>
  <si>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</si>
  <si>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</si>
  <si>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</si>
  <si>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</si>
  <si>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</si>
  <si>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</si>
  <si>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</si>
  <si>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</si>
  <si>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</si>
  <si>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</si>
  <si>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</si>
  <si>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</si>
  <si>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</si>
  <si>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</si>
  <si>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</si>
  <si>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</si>
  <si>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</si>
  <si>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</si>
  <si>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</si>
  <si>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</si>
  <si>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</si>
  <si>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</si>
  <si>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</si>
  <si>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</si>
  <si>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</si>
  <si>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</si>
  <si>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</si>
  <si>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</si>
  <si>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</si>
  <si>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</si>
  <si>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</si>
  <si>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</si>
  <si>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</si>
  <si>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</si>
  <si>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</si>
  <si>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</si>
  <si>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</si>
  <si>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</si>
  <si>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</si>
  <si>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</si>
  <si>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</si>
  <si>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</si>
  <si>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</si>
  <si>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</si>
  <si>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</si>
  <si>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</si>
  <si>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</si>
  <si>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</si>
  <si>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</si>
  <si>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</si>
  <si>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</si>
  <si>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</si>
  <si>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</si>
  <si>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</si>
  <si>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</si>
  <si>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</si>
  <si>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</si>
  <si>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</si>
  <si>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</si>
  <si>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</si>
  <si>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</si>
  <si>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</si>
  <si>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</si>
  <si>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</si>
  <si>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</si>
  <si>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</si>
  <si>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</si>
  <si>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</si>
  <si>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</si>
  <si>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</si>
  <si>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</si>
  <si>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</si>
  <si>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</si>
  <si>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</si>
  <si>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</si>
  <si>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</si>
  <si>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</si>
  <si>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</si>
  <si>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</si>
  <si>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</si>
  <si>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</si>
  <si>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</si>
  <si>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</si>
  <si>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</si>
  <si>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</si>
  <si>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</si>
  <si>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</si>
  <si>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</si>
  <si>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</si>
  <si>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</si>
  <si>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</si>
  <si>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</si>
  <si>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</si>
  <si>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</si>
  <si>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</si>
  <si>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</si>
  <si>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</si>
  <si>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</si>
  <si>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</si>
  <si>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</si>
  <si>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</si>
  <si>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</si>
  <si>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</si>
  <si>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</si>
  <si>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</si>
  <si>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</si>
  <si>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</si>
  <si>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</si>
  <si>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</si>
  <si>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</si>
  <si>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</si>
  <si>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</si>
  <si>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</si>
  <si>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</si>
  <si>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</si>
  <si>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</si>
  <si>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</si>
  <si>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</si>
  <si>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</si>
  <si>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</si>
  <si>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</si>
  <si>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</si>
  <si>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</si>
  <si>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</si>
  <si>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</si>
  <si>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</si>
  <si>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</si>
  <si>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</si>
  <si>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</si>
  <si>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</si>
  <si>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</si>
  <si>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</si>
  <si>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</si>
  <si>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</si>
  <si>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</si>
  <si>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</si>
  <si>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</si>
  <si>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</si>
  <si>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</si>
  <si>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</si>
  <si>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</si>
  <si>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</si>
  <si>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</si>
  <si>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</si>
  <si>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</si>
  <si>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</si>
  <si>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</si>
  <si>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</si>
  <si>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</si>
  <si>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</si>
  <si>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</si>
  <si>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</si>
  <si>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</si>
  <si>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</si>
  <si>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</si>
  <si>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</si>
  <si>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</si>
  <si>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</si>
  <si>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</si>
  <si>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</si>
  <si>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</si>
  <si>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</si>
  <si>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</si>
  <si>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</si>
  <si>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</si>
  <si>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</si>
  <si>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</si>
  <si>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</si>
  <si>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</si>
  <si>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</si>
  <si>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</si>
  <si>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</si>
  <si>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</si>
  <si>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</si>
  <si>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</si>
  <si>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</si>
  <si>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</si>
  <si>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</si>
  <si>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</si>
  <si>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</si>
  <si>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</si>
  <si>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</si>
  <si>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</si>
  <si>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</si>
  <si>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</si>
  <si>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</si>
  <si>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</si>
  <si>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</si>
  <si>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</si>
  <si>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</si>
  <si>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</si>
  <si>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</si>
  <si>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</si>
  <si>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</si>
  <si>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</si>
  <si>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</si>
  <si>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</si>
  <si>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</si>
  <si>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</si>
  <si>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</si>
  <si>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</si>
  <si>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</si>
  <si>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</si>
  <si>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</si>
  <si>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</si>
  <si>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</si>
  <si>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</si>
  <si>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</si>
  <si>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</si>
  <si>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</si>
  <si>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</si>
  <si>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</si>
  <si>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</si>
  <si>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</si>
  <si>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</si>
  <si>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</si>
  <si>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</si>
  <si>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</si>
  <si>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</si>
  <si>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</si>
  <si>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</si>
  <si>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</si>
  <si>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</si>
  <si>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</si>
  <si>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</si>
  <si>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</si>
  <si>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</si>
  <si>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</si>
  <si>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</si>
  <si>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</si>
  <si>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</si>
  <si>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</si>
  <si>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</si>
  <si>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</si>
  <si>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</si>
  <si>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</si>
  <si>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</si>
  <si>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</si>
  <si>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</si>
  <si>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</si>
  <si>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</si>
  <si>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</si>
  <si>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</si>
  <si>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</si>
  <si>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</si>
  <si>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</si>
  <si>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</si>
  <si>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</si>
  <si>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</si>
  <si>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</si>
  <si>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</si>
  <si>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</si>
  <si>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</si>
  <si>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</si>
  <si>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</si>
  <si>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</si>
  <si>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</si>
  <si>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</si>
  <si>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</si>
  <si>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</si>
  <si>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</si>
  <si>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</si>
  <si>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</si>
  <si>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</si>
  <si>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</si>
  <si>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</si>
  <si>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</si>
  <si>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</si>
  <si>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</si>
  <si>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</si>
  <si>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</si>
  <si>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</si>
  <si>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</si>
  <si>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</si>
  <si>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</si>
  <si>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</si>
  <si>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</si>
  <si>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</si>
  <si>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</si>
  <si>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</si>
  <si>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</si>
  <si>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</si>
  <si>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</si>
  <si>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</si>
  <si>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</si>
  <si>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</si>
  <si>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</si>
  <si>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</si>
  <si>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</si>
  <si>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</si>
  <si>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</si>
  <si>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</si>
  <si>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</si>
  <si>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</si>
  <si>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</si>
  <si>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</si>
  <si>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</si>
  <si>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</si>
  <si>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</si>
  <si>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</si>
  <si>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</si>
  <si>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</si>
  <si>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</si>
  <si>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</si>
  <si>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</si>
  <si>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</si>
  <si>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</si>
  <si>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</si>
  <si>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</si>
  <si>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</si>
  <si>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</si>
  <si>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</si>
  <si>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</si>
  <si>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</si>
  <si>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</si>
  <si>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</si>
  <si>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</si>
  <si>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</si>
  <si>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</si>
  <si>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</si>
  <si>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</si>
  <si>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</si>
  <si>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</si>
  <si>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</si>
  <si>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</si>
  <si>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</si>
  <si>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</si>
  <si>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</si>
  <si>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</si>
  <si>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</si>
  <si>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</si>
  <si>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</si>
  <si>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</si>
  <si>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</si>
  <si>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</si>
  <si>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</si>
  <si>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</si>
  <si>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</si>
  <si>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</si>
  <si>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</si>
  <si>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</si>
  <si>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</si>
  <si>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</si>
  <si>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</si>
  <si>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</si>
  <si>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</si>
  <si>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</si>
  <si>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</si>
  <si>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</si>
  <si>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</si>
  <si>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</si>
  <si>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</si>
  <si>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</si>
  <si>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</si>
  <si>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</si>
  <si>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</si>
  <si>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</si>
  <si>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</si>
  <si>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</si>
  <si>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</si>
  <si>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</si>
  <si>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</si>
  <si>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</si>
  <si>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</si>
  <si>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</si>
  <si>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</si>
  <si>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</si>
  <si>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</si>
  <si>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</si>
  <si>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</si>
  <si>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</si>
  <si>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</si>
  <si>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</si>
  <si>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</si>
  <si>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</si>
  <si>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</si>
  <si>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</si>
  <si>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</si>
  <si>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</si>
  <si>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</si>
  <si>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</si>
  <si>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</si>
  <si>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</si>
  <si>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</si>
  <si>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</si>
  <si>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</si>
  <si>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</si>
  <si>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</si>
  <si>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</si>
  <si>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</si>
  <si>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</si>
  <si>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</si>
  <si>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</si>
  <si>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</si>
  <si>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</si>
  <si>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</si>
  <si>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</si>
  <si>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</si>
  <si>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</si>
  <si>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</si>
  <si>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</si>
  <si>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</si>
  <si>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</si>
  <si>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</si>
  <si>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</si>
  <si>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</si>
  <si>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</si>
  <si>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</si>
  <si>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</si>
  <si>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</si>
  <si>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</si>
  <si>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</si>
  <si>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</si>
  <si>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</si>
  <si>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</si>
  <si>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</si>
  <si>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</si>
  <si>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</si>
  <si>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</si>
  <si>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</si>
  <si>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</si>
  <si>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</si>
  <si>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</si>
  <si>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</si>
  <si>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</si>
  <si>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</si>
  <si>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</si>
  <si>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</si>
  <si>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</si>
  <si>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</si>
  <si>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</si>
  <si>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</si>
  <si>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</si>
  <si>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</si>
  <si>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</si>
  <si>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</si>
  <si>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</si>
  <si>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</si>
  <si>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</si>
  <si>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</si>
  <si>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</si>
  <si>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</si>
  <si>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</si>
  <si>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</si>
  <si>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</si>
  <si>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</si>
  <si>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</si>
  <si>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</si>
  <si>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</si>
  <si>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</si>
  <si>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</si>
  <si>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</si>
  <si>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</si>
  <si>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</si>
  <si>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</si>
  <si>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</si>
  <si>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</si>
  <si>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</si>
  <si>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</si>
  <si>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</si>
  <si>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</si>
  <si>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</si>
  <si>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</si>
  <si>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</si>
  <si>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</si>
  <si>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</si>
  <si>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</si>
  <si>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</si>
  <si>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</si>
  <si>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</si>
  <si>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</si>
  <si>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</si>
  <si>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</si>
  <si>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</si>
  <si>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</si>
  <si>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</si>
  <si>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</si>
  <si>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</si>
  <si>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</si>
  <si>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</si>
  <si>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</si>
  <si>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</si>
  <si>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</si>
  <si>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</si>
  <si>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</si>
  <si>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</si>
  <si>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</si>
  <si>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</si>
  <si>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</si>
  <si>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</si>
  <si>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</si>
  <si>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</si>
  <si>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</si>
  <si>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</si>
  <si>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</si>
  <si>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</si>
  <si>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</si>
  <si>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</si>
  <si>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</si>
  <si>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</si>
  <si>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</si>
  <si>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</si>
  <si>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</si>
  <si>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</si>
  <si>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</si>
  <si>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</si>
  <si>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</si>
  <si>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</si>
  <si>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</si>
  <si>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</si>
  <si>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</si>
  <si>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</si>
  <si>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</si>
  <si>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</si>
  <si>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</si>
  <si>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</si>
  <si>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</si>
  <si>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</si>
  <si>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</si>
  <si>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</si>
  <si>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</si>
  <si>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</si>
  <si>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</si>
  <si>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</si>
  <si>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</si>
  <si>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</si>
  <si>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</si>
  <si>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</si>
  <si>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</si>
  <si>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</si>
  <si>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</si>
  <si>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</si>
  <si>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</si>
  <si>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</si>
  <si>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</si>
  <si>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</si>
  <si>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</si>
  <si>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</si>
  <si>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</si>
  <si>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</si>
  <si>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</si>
  <si>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</si>
  <si>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</si>
  <si>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</si>
  <si>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</si>
  <si>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</si>
  <si>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</si>
  <si>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</si>
  <si>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</si>
  <si>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</si>
  <si>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</si>
  <si>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</si>
  <si>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</si>
  <si>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</si>
  <si>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</si>
  <si>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</si>
  <si>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</si>
  <si>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</si>
  <si>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</si>
  <si>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</si>
  <si>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</si>
  <si>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</si>
  <si>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</si>
  <si>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</si>
  <si>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</si>
  <si>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</si>
  <si>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</si>
  <si>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</si>
  <si>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</si>
  <si>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</si>
  <si>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</si>
  <si>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</si>
  <si>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</si>
  <si>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</si>
  <si>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</si>
  <si>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</si>
  <si>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</si>
  <si>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</si>
  <si>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</si>
  <si>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</si>
  <si>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</si>
  <si>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</si>
  <si>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</si>
  <si>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</si>
  <si>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</si>
  <si>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</si>
  <si>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</si>
  <si>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</si>
  <si>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</si>
  <si>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</si>
  <si>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</si>
  <si>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</si>
  <si>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</si>
  <si>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</si>
  <si>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</si>
  <si>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</si>
  <si>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</si>
  <si>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</si>
  <si>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</si>
  <si>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</si>
  <si>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</si>
  <si>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</si>
  <si>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</si>
  <si>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</si>
  <si>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</si>
  <si>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</si>
  <si>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</si>
  <si>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</si>
  <si>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</si>
  <si>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</si>
  <si>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</si>
  <si>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</si>
  <si>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</si>
  <si>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</si>
  <si>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</si>
  <si>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</si>
  <si>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</si>
  <si>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</si>
  <si>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</si>
  <si>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</si>
  <si>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</si>
  <si>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</si>
  <si>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</si>
  <si>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</si>
  <si>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</si>
  <si>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</si>
  <si>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</si>
  <si>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</si>
  <si>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</si>
  <si>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</si>
  <si>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</si>
  <si>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</si>
  <si>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</si>
  <si>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</si>
  <si>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</si>
  <si>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</si>
  <si>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</si>
  <si>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</si>
  <si>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</si>
  <si>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</si>
  <si>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</si>
  <si>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</si>
  <si>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</si>
  <si>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</si>
  <si>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</si>
  <si>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</si>
  <si>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</si>
  <si>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</si>
  <si>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</si>
  <si>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</si>
  <si>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</si>
  <si>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</si>
  <si>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</si>
  <si>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</si>
  <si>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</si>
  <si>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</si>
  <si>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</si>
  <si>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</si>
  <si>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</si>
  <si>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</si>
  <si>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</si>
  <si>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</si>
  <si>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</si>
  <si>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</si>
  <si>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</si>
  <si>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</si>
  <si>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</si>
  <si>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</si>
  <si>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</si>
  <si>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</si>
  <si>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</si>
  <si>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</si>
  <si>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</si>
  <si>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</si>
  <si>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</si>
  <si>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</si>
  <si>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</si>
  <si>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</si>
  <si>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</si>
  <si>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</si>
  <si>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</si>
  <si>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</si>
  <si>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</si>
  <si>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</si>
  <si>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</si>
  <si>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</si>
  <si>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</si>
  <si>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</si>
  <si>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</si>
  <si>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</si>
  <si>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</si>
  <si>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</si>
  <si>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</si>
  <si>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</si>
  <si>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</si>
  <si>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</si>
  <si>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</si>
  <si>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</si>
  <si>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</si>
  <si>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</si>
  <si>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</si>
  <si>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</si>
  <si>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</si>
  <si>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</si>
  <si>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</si>
  <si>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</si>
  <si>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</si>
  <si>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</si>
  <si>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</si>
  <si>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</si>
  <si>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</si>
  <si>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</si>
  <si>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</si>
  <si>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</si>
  <si>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</si>
  <si>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</si>
  <si>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</si>
  <si>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</si>
  <si>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</si>
  <si>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</si>
  <si>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</si>
  <si>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</si>
  <si>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</si>
  <si>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</si>
  <si>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</si>
  <si>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</si>
  <si>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</si>
  <si>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</si>
  <si>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</si>
  <si>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</si>
  <si>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</si>
  <si>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</si>
  <si>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</si>
  <si>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</si>
  <si>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</si>
  <si>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</si>
  <si>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</si>
  <si>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</si>
  <si>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</si>
  <si>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</si>
  <si>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</si>
  <si>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</si>
  <si>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</si>
  <si>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</si>
  <si>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</si>
  <si>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</si>
  <si>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</si>
  <si>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</si>
  <si>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</si>
  <si>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</si>
  <si>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</si>
  <si>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</si>
  <si>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</si>
  <si>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</si>
  <si>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</si>
  <si>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</si>
  <si>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</si>
  <si>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</si>
  <si>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</si>
  <si>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</si>
  <si>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</si>
  <si>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</si>
  <si>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</si>
  <si>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</si>
  <si>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</si>
  <si>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</si>
  <si>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</si>
  <si>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</si>
  <si>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</si>
  <si>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</si>
  <si>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</si>
  <si>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</si>
  <si>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</si>
  <si>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</si>
  <si>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</si>
  <si>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</si>
  <si>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</si>
  <si>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</si>
  <si>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</si>
  <si>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</si>
  <si>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</si>
  <si>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</si>
  <si>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</si>
  <si>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</si>
  <si>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</si>
  <si>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</si>
  <si>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</si>
  <si>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</si>
  <si>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</si>
  <si>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</si>
  <si>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</si>
  <si>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</si>
  <si>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</si>
  <si>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</si>
  <si>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</si>
  <si>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</si>
  <si>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</si>
  <si>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</si>
  <si>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</si>
  <si>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</si>
  <si>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</si>
  <si>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</si>
  <si>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</si>
  <si>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</si>
  <si>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</si>
  <si>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</si>
  <si>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</si>
  <si>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</si>
  <si>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</si>
  <si>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</si>
  <si>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</si>
  <si>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</si>
  <si>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</si>
  <si>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</si>
  <si>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</si>
  <si>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</si>
  <si>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</si>
  <si>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</si>
  <si>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</si>
  <si>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</si>
  <si>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</si>
  <si>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</si>
  <si>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</si>
  <si>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</si>
  <si>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</si>
  <si>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</si>
  <si>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</si>
  <si>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</si>
  <si>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</si>
  <si>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</si>
  <si>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</si>
  <si>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</si>
  <si>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</si>
  <si>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</si>
  <si>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</si>
  <si>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</si>
  <si>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</si>
  <si>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</si>
  <si>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</si>
  <si>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</si>
  <si>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</si>
  <si>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</si>
  <si>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</si>
  <si>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</si>
  <si>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</si>
  <si>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</si>
  <si>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</si>
  <si>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</si>
  <si>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</si>
  <si>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</si>
  <si>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</si>
  <si>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</si>
  <si>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</si>
  <si>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</si>
  <si>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</si>
  <si>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</si>
  <si>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</si>
  <si>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</si>
  <si>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</si>
  <si>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</si>
  <si>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</si>
  <si>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</si>
  <si>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</si>
  <si>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</si>
  <si>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</si>
  <si>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</si>
  <si>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</si>
  <si>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</si>
  <si>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</si>
  <si>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</si>
  <si>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</si>
  <si>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</si>
  <si>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</si>
  <si>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</si>
  <si>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</si>
  <si>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</si>
  <si>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</si>
  <si>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</si>
  <si>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</si>
  <si>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</si>
  <si>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</si>
  <si>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</si>
  <si>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</si>
  <si>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</si>
  <si>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</si>
  <si>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</si>
  <si>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</si>
  <si>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</si>
  <si>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</si>
  <si>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</si>
  <si>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</si>
  <si>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</si>
  <si>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</si>
  <si>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</si>
  <si>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</si>
  <si>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</si>
  <si>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</si>
  <si>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</si>
  <si>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</si>
  <si>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</si>
  <si>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</si>
  <si>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</si>
  <si>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</si>
  <si>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</si>
  <si>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</si>
  <si>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</si>
  <si>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</si>
  <si>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</si>
  <si>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</si>
  <si>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</si>
  <si>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</si>
  <si>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</si>
  <si>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</si>
  <si>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</si>
  <si>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</si>
  <si>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</si>
  <si>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</si>
  <si>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</si>
  <si>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</si>
  <si>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</si>
  <si>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</si>
  <si>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</si>
  <si>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</si>
  <si>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</si>
  <si>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</si>
  <si>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</si>
  <si>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</si>
  <si>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</si>
  <si>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</si>
  <si>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</si>
  <si>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</si>
  <si>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</si>
  <si>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</si>
  <si>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</si>
  <si>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</si>
  <si>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</si>
  <si>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</si>
  <si>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</si>
  <si>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</si>
  <si>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</si>
  <si>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</si>
  <si>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</si>
  <si>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</si>
  <si>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</si>
  <si>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</si>
  <si>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</si>
  <si>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</si>
  <si>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</si>
  <si>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</si>
  <si>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</si>
  <si>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</si>
  <si>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</si>
  <si>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</si>
  <si>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</si>
  <si>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</si>
  <si>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</si>
  <si>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</si>
  <si>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</si>
  <si>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</si>
  <si>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</si>
  <si>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</si>
  <si>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</si>
  <si>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</si>
  <si>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</si>
  <si>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</si>
  <si>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</si>
  <si>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</si>
  <si>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</si>
  <si>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</si>
  <si>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</si>
  <si>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</si>
  <si>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</si>
  <si>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</si>
  <si>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</si>
  <si>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</si>
  <si>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</si>
  <si>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</si>
  <si>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</si>
  <si>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</si>
  <si>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</si>
  <si>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</si>
  <si>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</si>
  <si>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</si>
  <si>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</si>
  <si>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</si>
  <si>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</si>
  <si>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</si>
  <si>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</si>
  <si>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</si>
  <si>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</si>
  <si>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</si>
  <si>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</si>
  <si>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</si>
  <si>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</si>
  <si>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</si>
  <si>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</si>
  <si>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</si>
  <si>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</si>
  <si>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</si>
  <si>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</si>
  <si>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</si>
  <si>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</si>
  <si>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</si>
  <si>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</si>
  <si>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</si>
  <si>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</si>
  <si>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</si>
  <si>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</si>
  <si>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</si>
  <si>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</si>
  <si>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</si>
  <si>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</si>
  <si>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</si>
  <si>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</si>
  <si>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</si>
  <si>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</si>
  <si>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</si>
  <si>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</si>
  <si>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</si>
  <si>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</si>
  <si>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</si>
  <si>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</si>
  <si>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</si>
  <si>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</si>
  <si>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</si>
  <si>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</si>
  <si>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</si>
  <si>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</si>
  <si>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</si>
  <si>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</si>
  <si>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</si>
  <si>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</si>
  <si>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</si>
  <si>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</si>
  <si>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</si>
  <si>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</si>
  <si>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</si>
  <si>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</si>
  <si>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</si>
  <si>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</si>
  <si>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</si>
  <si>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</si>
  <si>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</si>
  <si>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</si>
  <si>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</si>
  <si>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</si>
  <si>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</si>
  <si>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</si>
  <si>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</si>
  <si>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</si>
  <si>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</si>
  <si>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</si>
  <si>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</si>
  <si>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</si>
  <si>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</si>
  <si>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</si>
  <si>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</si>
  <si>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</si>
  <si>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</si>
  <si>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</si>
  <si>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</si>
  <si>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</si>
  <si>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</si>
  <si>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</si>
  <si>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</si>
  <si>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</si>
  <si>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</si>
  <si>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</si>
  <si>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</si>
  <si>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</si>
  <si>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</si>
  <si>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</si>
  <si>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</si>
  <si>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</si>
  <si>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</si>
  <si>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</si>
  <si>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</si>
  <si>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</si>
  <si>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</si>
  <si>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</si>
  <si>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</si>
  <si>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</si>
  <si>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</si>
  <si>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</si>
  <si>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</si>
  <si>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</si>
  <si>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</si>
  <si>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</si>
  <si>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</si>
  <si>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</si>
  <si>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</si>
  <si>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</si>
  <si>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</si>
  <si>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</si>
  <si>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</si>
  <si>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</si>
  <si>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</si>
  <si>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</si>
  <si>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</si>
  <si>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</si>
  <si>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</si>
  <si>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</si>
  <si>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</si>
  <si>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</si>
  <si>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</si>
  <si>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</si>
  <si>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</si>
  <si>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</si>
  <si>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</si>
  <si>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</si>
  <si>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</si>
  <si>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</si>
  <si>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</si>
  <si>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</si>
  <si>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</si>
  <si>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</si>
  <si>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</si>
  <si>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</si>
  <si>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</si>
  <si>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</si>
  <si>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</si>
  <si>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</si>
  <si>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</si>
  <si>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</si>
  <si>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</si>
  <si>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</si>
  <si>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</si>
  <si>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</si>
  <si>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</si>
  <si>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</si>
  <si>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</si>
  <si>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</si>
  <si>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</si>
  <si>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</si>
  <si>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</si>
  <si>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</si>
  <si>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</si>
  <si>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</si>
  <si>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</si>
  <si>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</si>
  <si>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</si>
  <si>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</si>
  <si>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</si>
  <si>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</si>
  <si>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</si>
  <si>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</si>
  <si>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</si>
  <si>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</si>
  <si>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</si>
  <si>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</si>
  <si>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</si>
  <si>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</si>
  <si>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</si>
  <si>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</si>
  <si>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</si>
  <si>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</si>
  <si>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</si>
  <si>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</si>
  <si>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</si>
  <si>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</si>
  <si>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</si>
  <si>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</si>
  <si>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</si>
  <si>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</si>
  <si>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</si>
  <si>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</si>
  <si>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</si>
  <si>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</si>
  <si>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</si>
  <si>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</si>
  <si>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</si>
  <si>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</si>
  <si>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</si>
  <si>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</si>
  <si>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</si>
  <si>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</si>
  <si>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</si>
  <si>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</si>
  <si>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</si>
  <si>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</si>
  <si>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</si>
  <si>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</si>
  <si>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</si>
  <si>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</si>
  <si>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</si>
  <si>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</si>
  <si>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</si>
  <si>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</si>
  <si>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</si>
  <si>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</si>
  <si>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</si>
  <si>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</si>
  <si>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</si>
  <si>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</si>
  <si>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</si>
  <si>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</si>
  <si>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</si>
  <si>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</si>
  <si>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</si>
  <si>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</si>
  <si>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</si>
  <si>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</si>
  <si>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</si>
  <si>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</si>
  <si>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</si>
  <si>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</si>
  <si>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</si>
  <si>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</si>
  <si>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</si>
  <si>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</si>
  <si>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</si>
  <si>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</si>
  <si>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</si>
  <si>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</si>
  <si>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</si>
  <si>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</si>
  <si>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</si>
  <si>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</si>
  <si>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</si>
  <si>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</si>
  <si>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</si>
  <si>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</si>
  <si>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</si>
  <si>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</si>
  <si>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</si>
  <si>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</si>
  <si>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</si>
  <si>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</si>
  <si>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</si>
  <si>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</si>
  <si>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</si>
  <si>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</si>
  <si>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</si>
  <si>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</si>
  <si>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</si>
  <si>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</si>
  <si>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</si>
  <si>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</si>
  <si>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</si>
  <si>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</si>
  <si>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</si>
  <si>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</si>
  <si>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</si>
  <si>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</si>
  <si>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</si>
  <si>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</si>
  <si>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</si>
  <si>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</si>
  <si>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</si>
  <si>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</si>
  <si>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</si>
  <si>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</si>
  <si>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</si>
  <si>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</si>
  <si>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</si>
  <si>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</si>
  <si>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</si>
  <si>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</si>
  <si>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</si>
  <si>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</si>
  <si>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</si>
  <si>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</si>
  <si>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</si>
  <si>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</si>
  <si>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</si>
  <si>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</si>
  <si>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</si>
  <si>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</si>
  <si>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</si>
  <si>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</si>
  <si>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</si>
  <si>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</si>
  <si>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</si>
  <si>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</si>
  <si>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</si>
  <si>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</si>
  <si>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</si>
  <si>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</si>
  <si>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</si>
  <si>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</si>
  <si>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</si>
  <si>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</si>
  <si>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</si>
  <si>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</si>
  <si>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</si>
  <si>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</si>
  <si>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</si>
  <si>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</si>
  <si>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</si>
  <si>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</si>
  <si>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</si>
  <si>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</si>
  <si>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</si>
  <si>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</si>
  <si>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</si>
  <si>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</si>
  <si>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</si>
  <si>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</si>
  <si>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</si>
  <si>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</si>
  <si>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</si>
  <si>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</si>
  <si>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</si>
  <si>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</si>
  <si>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</si>
  <si>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</si>
  <si>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</si>
  <si>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</si>
  <si>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</si>
  <si>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</si>
  <si>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</si>
  <si>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</si>
  <si>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</si>
  <si>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</si>
  <si>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</si>
  <si>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</si>
  <si>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</si>
  <si>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</si>
  <si>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</si>
  <si>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</si>
  <si>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</si>
  <si>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</si>
  <si>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</si>
  <si>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</si>
  <si>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</si>
  <si>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</si>
  <si>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</si>
  <si>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</si>
  <si>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</si>
  <si>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</si>
  <si>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</si>
  <si>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</si>
  <si>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</si>
  <si>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</si>
  <si>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</si>
  <si>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</si>
  <si>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</si>
  <si>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</si>
  <si>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</si>
  <si>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</si>
  <si>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</si>
  <si>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</si>
  <si>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</si>
  <si>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</si>
  <si>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</si>
  <si>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</si>
  <si>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</si>
  <si>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</si>
  <si>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</si>
  <si>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</si>
  <si>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</si>
  <si>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</si>
  <si>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</si>
  <si>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</si>
  <si>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</si>
  <si>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</si>
  <si>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</si>
  <si>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</si>
  <si>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</si>
  <si>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</si>
  <si>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</si>
  <si>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</si>
  <si>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</si>
  <si>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</si>
  <si>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</si>
  <si>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</si>
  <si>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</si>
  <si>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</si>
  <si>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</si>
  <si>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</si>
  <si>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</si>
  <si>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</si>
  <si>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</si>
  <si>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</si>
  <si>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</si>
  <si>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</si>
  <si>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</si>
  <si>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</si>
  <si>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</si>
  <si>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</si>
  <si>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</si>
  <si>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</si>
  <si>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</si>
  <si>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</si>
  <si>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</si>
  <si>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</si>
  <si>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</si>
  <si>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</si>
  <si>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</si>
  <si>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</si>
  <si>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</si>
  <si>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</si>
  <si>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</si>
  <si>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</si>
  <si>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</si>
  <si>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</si>
  <si>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</si>
  <si>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</si>
  <si>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</si>
  <si>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</si>
  <si>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</si>
  <si>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</si>
  <si>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</si>
  <si>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</si>
  <si>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</si>
  <si>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</si>
  <si>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</si>
  <si>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</si>
  <si>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</si>
  <si>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</si>
  <si>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</si>
  <si>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</si>
  <si>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</si>
  <si>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</si>
  <si>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</si>
  <si>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</si>
  <si>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</si>
  <si>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</si>
  <si>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</si>
  <si>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</si>
  <si>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</si>
  <si>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</si>
  <si>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</si>
  <si>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</si>
  <si>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</si>
  <si>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</si>
  <si>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</si>
  <si>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</si>
  <si>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</si>
  <si>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</si>
  <si>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</si>
  <si>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</si>
  <si>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</si>
  <si>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</si>
  <si>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</si>
  <si>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</si>
  <si>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</si>
  <si>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</si>
  <si>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</si>
  <si>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</si>
  <si>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</si>
  <si>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</si>
  <si>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</si>
  <si>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</si>
  <si>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</si>
  <si>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</si>
  <si>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</si>
  <si>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</si>
  <si>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</si>
  <si>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</si>
  <si>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</si>
  <si>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</si>
  <si>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</si>
  <si>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</si>
  <si>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</si>
  <si>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</si>
  <si>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</si>
  <si>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</si>
  <si>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</si>
  <si>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</si>
  <si>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</si>
  <si>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</si>
  <si>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</si>
  <si>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</si>
  <si>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</si>
  <si>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</si>
  <si>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</si>
  <si>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</si>
  <si>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</si>
  <si>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</si>
  <si>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</si>
  <si>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</si>
  <si>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</si>
  <si>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</si>
  <si>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</si>
  <si>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</si>
  <si>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</si>
  <si>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</si>
  <si>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</si>
  <si>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</si>
  <si>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</si>
  <si>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</si>
  <si>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</si>
  <si>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</si>
  <si>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</si>
  <si>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</si>
  <si>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</si>
  <si>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</si>
  <si>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</si>
  <si>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</si>
  <si>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</si>
  <si>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</si>
  <si>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</si>
  <si>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</si>
  <si>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</si>
  <si>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</si>
  <si>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</si>
  <si>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</si>
  <si>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</si>
  <si>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</si>
  <si>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</si>
  <si>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</si>
  <si>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</si>
  <si>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</si>
  <si>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</si>
  <si>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</si>
  <si>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</si>
  <si>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</si>
  <si>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</si>
  <si>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</si>
  <si>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</si>
  <si>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</si>
  <si>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</si>
  <si>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</si>
  <si>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</si>
  <si>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</si>
  <si>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</si>
  <si>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</si>
  <si>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</si>
  <si>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</si>
  <si>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</si>
  <si>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</si>
  <si>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</si>
  <si>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</si>
  <si>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</si>
  <si>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</si>
  <si>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</si>
  <si>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</si>
  <si>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</si>
  <si>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</si>
  <si>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</si>
  <si>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</si>
  <si>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</si>
  <si>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</si>
  <si>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</si>
  <si>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</si>
  <si>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</si>
  <si>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</si>
  <si>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</si>
  <si>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</si>
  <si>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</si>
  <si>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</si>
  <si>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</si>
  <si>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</si>
  <si>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</si>
  <si>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</si>
  <si>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</si>
  <si>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</si>
  <si>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</si>
  <si>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</si>
  <si>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</si>
  <si>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</si>
  <si>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</si>
  <si>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</si>
  <si>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</si>
  <si>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</si>
  <si>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</si>
  <si>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</si>
  <si>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</si>
  <si>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</si>
  <si>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</si>
  <si>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</si>
  <si>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</si>
  <si>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</si>
  <si>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</si>
  <si>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</si>
  <si>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</si>
  <si>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</si>
  <si>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</si>
  <si>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</si>
  <si>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</si>
  <si>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</si>
  <si>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</si>
  <si>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</si>
  <si>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</si>
  <si>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</si>
  <si>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</si>
  <si>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</si>
  <si>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</si>
  <si>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</si>
  <si>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</si>
  <si>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</si>
  <si>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</si>
  <si>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</si>
  <si>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</si>
  <si>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</si>
  <si>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</si>
  <si>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</si>
  <si>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</si>
  <si>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</si>
  <si>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</si>
  <si>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</si>
  <si>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</si>
  <si>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</si>
  <si>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</si>
  <si>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</si>
  <si>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</si>
  <si>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</si>
  <si>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</si>
  <si>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</si>
  <si>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</si>
  <si>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</si>
  <si>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</si>
  <si>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</si>
  <si>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</si>
  <si>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</si>
  <si>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</si>
  <si>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</si>
  <si>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</si>
  <si>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</si>
  <si>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</si>
  <si>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</si>
  <si>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</si>
  <si>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</si>
  <si>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</si>
  <si>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</si>
  <si>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</si>
  <si>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</si>
  <si>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</si>
  <si>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</si>
  <si>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</si>
  <si>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</si>
  <si>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</si>
  <si>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</si>
  <si>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</si>
  <si>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</si>
  <si>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</si>
  <si>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</si>
  <si>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</si>
  <si>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</si>
  <si>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</si>
  <si>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</si>
  <si>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</si>
  <si>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</si>
  <si>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</si>
  <si>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</si>
  <si>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</si>
  <si>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</si>
  <si>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</si>
  <si>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</si>
  <si>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</si>
  <si>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</si>
  <si>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</si>
  <si>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</si>
  <si>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</si>
  <si>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</si>
  <si>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</si>
  <si>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</si>
  <si>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</si>
  <si>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</si>
  <si>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</si>
  <si>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</si>
  <si>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</si>
  <si>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</si>
  <si>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</si>
  <si>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</si>
  <si>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</si>
  <si>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</si>
  <si>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</si>
  <si>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</si>
  <si>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</si>
  <si>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</si>
  <si>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</si>
  <si>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</si>
  <si>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</si>
  <si>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</si>
  <si>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</si>
  <si>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</si>
  <si>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</si>
  <si>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</si>
  <si>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</si>
  <si>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</si>
  <si>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</si>
  <si>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</si>
  <si>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</si>
  <si>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</si>
  <si>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</si>
  <si>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</si>
  <si>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</si>
  <si>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</si>
  <si>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</si>
  <si>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</si>
  <si>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</si>
  <si>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</si>
  <si>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</si>
  <si>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</si>
  <si>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</si>
  <si>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</si>
  <si>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</si>
  <si>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</si>
  <si>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</si>
  <si>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</si>
  <si>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</si>
  <si>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</si>
  <si>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</si>
  <si>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</si>
  <si>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</si>
  <si>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</si>
  <si>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</si>
  <si>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</si>
  <si>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</si>
  <si>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</si>
  <si>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</si>
  <si>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</si>
  <si>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</si>
  <si>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</si>
  <si>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</si>
  <si>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</si>
  <si>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</si>
  <si>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</si>
  <si>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</si>
  <si>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</si>
  <si>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</si>
  <si>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</si>
  <si>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</si>
  <si>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</si>
  <si>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</si>
  <si>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</si>
  <si>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</si>
  <si>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</si>
  <si>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</si>
  <si>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</si>
  <si>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</si>
  <si>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</si>
  <si>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</si>
  <si>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</si>
  <si>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</si>
  <si>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</si>
  <si>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</si>
  <si>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</si>
  <si>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</si>
  <si>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</si>
  <si>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</si>
  <si>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</si>
  <si>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</si>
  <si>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</si>
  <si>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</si>
  <si>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</si>
  <si>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</si>
  <si>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</si>
  <si>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</si>
  <si>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</si>
  <si>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</si>
  <si>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</si>
  <si>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</si>
  <si>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</si>
  <si>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</si>
  <si>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</si>
  <si>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</si>
  <si>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</si>
  <si>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</si>
  <si>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</si>
  <si>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</si>
  <si>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</si>
  <si>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</si>
  <si>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</si>
  <si>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</si>
  <si>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</si>
  <si>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</si>
  <si>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</si>
  <si>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</si>
  <si>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</si>
  <si>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</si>
  <si>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</si>
  <si>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</si>
  <si>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</si>
  <si>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</si>
  <si>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</si>
  <si>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</si>
  <si>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</si>
  <si>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</si>
  <si>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</si>
  <si>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</si>
  <si>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</si>
  <si>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</si>
  <si>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</si>
  <si>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</si>
  <si>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</si>
  <si>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</si>
  <si>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</si>
  <si>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</si>
  <si>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</si>
  <si>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</si>
  <si>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</si>
  <si>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</si>
  <si>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</si>
  <si>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</si>
  <si>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</si>
  <si>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</si>
  <si>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</si>
  <si>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</si>
  <si>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</si>
  <si>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</si>
  <si>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</si>
  <si>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</si>
  <si>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</si>
  <si>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</si>
  <si>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</si>
  <si>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</si>
  <si>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</si>
  <si>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</si>
  <si>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</si>
  <si>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</si>
  <si>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</si>
  <si>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</si>
  <si>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</si>
  <si>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</si>
  <si>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</si>
  <si>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</si>
  <si>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</si>
  <si>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</si>
  <si>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</si>
  <si>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</si>
  <si>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</si>
  <si>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</si>
  <si>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</si>
  <si>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</si>
  <si>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</si>
  <si>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</si>
  <si>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</si>
  <si>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</si>
  <si>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</si>
  <si>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</si>
  <si>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</si>
  <si>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</si>
  <si>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</si>
  <si>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</si>
  <si>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</si>
  <si>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</si>
  <si>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</si>
  <si>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</si>
  <si>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</si>
  <si>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</si>
  <si>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</si>
  <si>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</si>
  <si>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</si>
  <si>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</si>
  <si>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</si>
  <si>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</si>
  <si>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</si>
  <si>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</si>
  <si>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</si>
  <si>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</si>
  <si>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</si>
  <si>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</si>
  <si>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</si>
  <si>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</si>
  <si>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</si>
  <si>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</si>
  <si>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</si>
  <si>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</si>
  <si>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</si>
  <si>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</si>
  <si>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</si>
  <si>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</si>
  <si>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</si>
  <si>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</si>
  <si>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</si>
  <si>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</si>
  <si>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</si>
  <si>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</si>
  <si>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</si>
  <si>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</si>
  <si>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</si>
  <si>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</si>
  <si>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</si>
  <si>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</si>
  <si>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</si>
  <si>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</si>
  <si>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</si>
  <si>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</si>
  <si>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</si>
  <si>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</si>
  <si>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</si>
  <si>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</si>
  <si>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</si>
  <si>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</si>
  <si>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</si>
  <si>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</si>
  <si>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</si>
  <si>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</si>
  <si>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</si>
  <si>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</si>
  <si>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</si>
  <si>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</si>
  <si>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</si>
  <si>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</si>
  <si>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</si>
  <si>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</si>
  <si>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</si>
  <si>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</si>
  <si>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</si>
  <si>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</si>
  <si>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</si>
  <si>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</si>
  <si>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</si>
  <si>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</si>
  <si>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</si>
  <si>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</si>
  <si>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</si>
  <si>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</si>
  <si>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</si>
  <si>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</si>
  <si>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</si>
  <si>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</si>
  <si>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</si>
  <si>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</si>
  <si>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</si>
  <si>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</si>
  <si>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</si>
  <si>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</si>
  <si>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</si>
  <si>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</si>
  <si>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</si>
  <si>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</si>
  <si>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</si>
  <si>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</si>
  <si>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</si>
  <si>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</si>
  <si>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</si>
  <si>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</si>
  <si>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</si>
  <si>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</si>
  <si>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</si>
  <si>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</si>
  <si>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</si>
  <si>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</si>
  <si>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</si>
  <si>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</si>
  <si>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</si>
  <si>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</si>
  <si>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</si>
  <si>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</si>
  <si>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</si>
  <si>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</si>
  <si>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</si>
  <si>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</si>
  <si>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</si>
  <si>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</si>
  <si>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</si>
  <si>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</si>
  <si>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</si>
  <si>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</si>
  <si>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</si>
  <si>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</si>
  <si>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</si>
  <si>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</si>
  <si>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</si>
  <si>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</si>
  <si>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</si>
  <si>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</si>
  <si>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</si>
  <si>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</si>
  <si>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</si>
  <si>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</si>
  <si>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</si>
  <si>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</si>
  <si>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</si>
  <si>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</si>
  <si>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</si>
  <si>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</si>
  <si>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</si>
  <si>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</si>
  <si>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</si>
  <si>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</si>
  <si>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</si>
  <si>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</si>
  <si>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</si>
  <si>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</si>
  <si>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</si>
  <si>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</si>
  <si>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</si>
  <si>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</si>
  <si>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</si>
  <si>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</si>
  <si>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</si>
  <si>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</si>
  <si>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</si>
  <si>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</si>
  <si>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</si>
  <si>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</si>
  <si>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</si>
  <si>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</si>
  <si>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</si>
  <si>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</si>
  <si>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</si>
  <si>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</si>
  <si>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</si>
  <si>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</si>
  <si>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</si>
  <si>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</si>
  <si>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</si>
  <si>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</si>
  <si>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</si>
  <si>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</si>
  <si>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</si>
  <si>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</si>
  <si>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</si>
  <si>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</si>
  <si>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</si>
  <si>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</si>
  <si>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</si>
  <si>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</si>
  <si>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</si>
  <si>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</si>
  <si>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</si>
  <si>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</si>
  <si>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</si>
  <si>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</si>
  <si>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</si>
  <si>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</si>
  <si>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</si>
  <si>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</si>
  <si>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</si>
  <si>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</si>
  <si>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</si>
  <si>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</si>
  <si>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</si>
  <si>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</si>
  <si>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</si>
  <si>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</si>
  <si>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</si>
  <si>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</si>
  <si>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</si>
  <si>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</si>
  <si>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</si>
  <si>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</si>
  <si>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</si>
  <si>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</si>
  <si>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</si>
  <si>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</si>
  <si>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</si>
  <si>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</si>
  <si>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</si>
  <si>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</si>
  <si>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</si>
  <si>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</si>
  <si>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</si>
  <si>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</si>
  <si>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</si>
  <si>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</si>
  <si>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</si>
  <si>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</si>
  <si>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</si>
  <si>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</si>
  <si>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</si>
  <si>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</si>
  <si>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</si>
  <si>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</si>
  <si>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</si>
  <si>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</si>
  <si>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</si>
  <si>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</si>
  <si>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</si>
  <si>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</si>
  <si>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</si>
  <si>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</si>
  <si>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</si>
  <si>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</si>
  <si>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</si>
  <si>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</si>
  <si>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</si>
  <si>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</si>
  <si>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</si>
  <si>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</si>
  <si>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</si>
  <si>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</si>
  <si>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</si>
  <si>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</si>
  <si>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</si>
  <si>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</si>
  <si>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</si>
  <si>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</si>
  <si>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</si>
  <si>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</si>
  <si>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</si>
  <si>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</si>
  <si>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</si>
  <si>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</si>
  <si>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</si>
  <si>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</si>
  <si>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</si>
  <si>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</si>
  <si>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</si>
  <si>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</si>
  <si>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</si>
  <si>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</si>
  <si>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</si>
  <si>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</si>
  <si>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</si>
  <si>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</si>
  <si>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</si>
  <si>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</si>
  <si>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</si>
  <si>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</si>
  <si>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</si>
  <si>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</si>
  <si>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</si>
  <si>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</si>
  <si>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</si>
  <si>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</si>
  <si>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</si>
  <si>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</si>
  <si>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</si>
  <si>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</si>
  <si>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</si>
  <si>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</si>
  <si>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</si>
  <si>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</si>
  <si>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</si>
  <si>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</si>
  <si>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</si>
  <si>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</si>
  <si>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</si>
  <si>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</si>
  <si>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</si>
  <si>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</si>
  <si>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</si>
  <si>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</si>
  <si>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</si>
  <si>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</si>
  <si>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</si>
  <si>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</si>
  <si>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</si>
  <si>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</si>
  <si>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</si>
  <si>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</si>
  <si>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</si>
  <si>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</si>
  <si>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</si>
  <si>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</si>
  <si>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</si>
  <si>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</si>
  <si>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</si>
  <si>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</si>
  <si>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</si>
  <si>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</si>
  <si>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</si>
  <si>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</si>
  <si>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</si>
  <si>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</si>
  <si>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</si>
  <si>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</si>
  <si>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</si>
  <si>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</si>
  <si>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</si>
  <si>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</si>
  <si>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</si>
  <si>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</si>
  <si>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</si>
  <si>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</si>
  <si>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</si>
  <si>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</si>
  <si>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</si>
  <si>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</si>
  <si>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</si>
  <si>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</si>
  <si>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</si>
  <si>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</si>
  <si>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</si>
  <si>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</si>
  <si>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</si>
  <si>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</si>
  <si>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</si>
  <si>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</si>
  <si>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</si>
  <si>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</si>
  <si>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</si>
  <si>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</si>
  <si>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</si>
  <si>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</si>
  <si>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</si>
  <si>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</si>
  <si>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</si>
  <si>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</si>
  <si>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</si>
  <si>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</si>
  <si>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</si>
  <si>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</si>
  <si>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</si>
  <si>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</si>
  <si>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</si>
  <si>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</si>
  <si>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</si>
  <si>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</si>
  <si>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</si>
  <si>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</si>
  <si>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</si>
  <si>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</si>
  <si>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</si>
  <si>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</si>
  <si>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</si>
  <si>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</si>
  <si>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</si>
  <si>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</si>
  <si>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</si>
  <si>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</si>
  <si>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</si>
  <si>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</si>
  <si>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</si>
  <si>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</si>
  <si>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</si>
  <si>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</si>
  <si>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</si>
  <si>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</si>
  <si>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</si>
  <si>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</si>
  <si>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</si>
  <si>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</si>
  <si>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</si>
  <si>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</si>
  <si>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</si>
  <si>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</si>
  <si>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</si>
  <si>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</si>
  <si>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</si>
  <si>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</si>
  <si>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</si>
  <si>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</si>
  <si>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</si>
  <si>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</si>
  <si>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</si>
  <si>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</si>
  <si>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</si>
  <si>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</si>
  <si>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</si>
  <si>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</si>
  <si>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</si>
  <si>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</si>
  <si>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</si>
  <si>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</si>
  <si>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</si>
  <si>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</si>
  <si>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</si>
  <si>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</si>
  <si>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</si>
  <si>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</si>
  <si>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</si>
  <si>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</si>
  <si>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</si>
  <si>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</si>
  <si>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</si>
  <si>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</si>
  <si>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</si>
  <si>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</si>
  <si>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</si>
  <si>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</si>
  <si>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</si>
  <si>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</si>
  <si>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</si>
  <si>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</si>
  <si>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</si>
  <si>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</si>
  <si>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</si>
  <si>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</si>
  <si>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</si>
  <si>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</si>
  <si>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</si>
  <si>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</si>
  <si>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</si>
  <si>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</si>
  <si>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</si>
  <si>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</si>
  <si>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</si>
  <si>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</si>
  <si>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</si>
  <si>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</si>
  <si>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</si>
  <si>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</si>
  <si>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</si>
  <si>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</si>
  <si>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</si>
  <si>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</si>
  <si>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</si>
  <si>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</si>
  <si>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</si>
  <si>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</si>
  <si>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</si>
  <si>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</si>
  <si>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</si>
  <si>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</si>
  <si>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</si>
  <si>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</si>
  <si>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</si>
  <si>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</si>
  <si>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</si>
  <si>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</si>
  <si>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</si>
  <si>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</si>
  <si>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</si>
  <si>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</si>
  <si>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</si>
  <si>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</si>
  <si>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</si>
  <si>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</si>
  <si>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</si>
  <si>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</si>
  <si>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</si>
  <si>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</si>
  <si>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</si>
  <si>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</si>
  <si>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</si>
  <si>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</si>
  <si>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</si>
  <si>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</si>
  <si>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</si>
  <si>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</si>
  <si>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</si>
  <si>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</si>
  <si>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</si>
  <si>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</si>
  <si>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</si>
  <si>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</si>
  <si>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</si>
  <si>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</si>
  <si>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</si>
  <si>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</si>
  <si>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</si>
  <si>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</si>
  <si>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</si>
  <si>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</si>
  <si>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</si>
  <si>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</si>
  <si>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</si>
  <si>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</si>
  <si>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</si>
  <si>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</si>
  <si>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</si>
  <si>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</si>
  <si>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</si>
  <si>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</si>
  <si>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</si>
  <si>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</si>
  <si>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</si>
  <si>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</si>
  <si>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</si>
  <si>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</si>
  <si>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</si>
  <si>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</si>
  <si>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</si>
  <si>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</si>
  <si>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</si>
  <si>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</si>
  <si>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</si>
  <si>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</si>
  <si>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</si>
  <si>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</si>
  <si>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</si>
  <si>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</si>
  <si>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</si>
  <si>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</si>
  <si>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</si>
  <si>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</si>
  <si>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</si>
  <si>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</si>
  <si>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</si>
  <si>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</si>
  <si>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</si>
  <si>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</si>
  <si>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</si>
  <si>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</si>
  <si>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</si>
  <si>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</si>
  <si>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</si>
  <si>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</si>
  <si>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</si>
  <si>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</si>
  <si>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</si>
  <si>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</si>
  <si>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</si>
  <si>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</si>
  <si>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</si>
  <si>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</si>
  <si>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</si>
  <si>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</si>
  <si>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</si>
  <si>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</si>
  <si>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</si>
  <si>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</si>
  <si>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</si>
  <si>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</si>
  <si>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</si>
  <si>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</si>
  <si>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</si>
  <si>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</si>
  <si>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</si>
  <si>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</si>
  <si>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</si>
  <si>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</si>
  <si>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</si>
  <si>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</si>
  <si>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</si>
  <si>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</si>
  <si>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</si>
  <si>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</si>
  <si>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</si>
  <si>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</si>
  <si>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</si>
  <si>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</si>
  <si>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</si>
  <si>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</si>
  <si>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</si>
  <si>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</si>
  <si>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</si>
  <si>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</si>
  <si>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</si>
  <si>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</si>
  <si>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</si>
  <si>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</si>
  <si>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</si>
  <si>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</si>
  <si>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</si>
  <si>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</si>
  <si>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</si>
  <si>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</si>
  <si>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</si>
  <si>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</si>
  <si>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</si>
  <si>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</si>
  <si>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</si>
  <si>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</si>
  <si>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</si>
  <si>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</si>
  <si>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</si>
  <si>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</si>
  <si>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</si>
  <si>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</si>
  <si>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</si>
  <si>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</si>
  <si>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</si>
  <si>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</si>
  <si>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</si>
  <si>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</si>
  <si>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</si>
  <si>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</si>
  <si>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</si>
  <si>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</si>
  <si>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</si>
  <si>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</si>
  <si>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</si>
  <si>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</si>
  <si>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</si>
  <si>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</si>
  <si>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</si>
  <si>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</si>
  <si>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</si>
  <si>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</si>
  <si>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</si>
  <si>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</si>
  <si>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</si>
  <si>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</si>
  <si>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</si>
  <si>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</si>
  <si>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</si>
  <si>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</si>
  <si>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</si>
  <si>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</si>
  <si>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</si>
  <si>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</si>
  <si>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</si>
  <si>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</si>
  <si>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</si>
  <si>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</si>
  <si>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</si>
  <si>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</si>
  <si>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</si>
  <si>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</si>
  <si>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</si>
  <si>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</si>
  <si>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</si>
  <si>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</si>
  <si>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</si>
  <si>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</si>
  <si>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</si>
  <si>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</si>
  <si>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</si>
  <si>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</si>
  <si>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</si>
  <si>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</si>
  <si>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</si>
  <si>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</si>
  <si>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</si>
  <si>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</si>
  <si>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</si>
  <si>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</si>
  <si>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</si>
  <si>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</si>
  <si>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</si>
  <si>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</si>
  <si>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</si>
  <si>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</si>
  <si>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</si>
  <si>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</si>
  <si>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</si>
  <si>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</si>
  <si>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</si>
  <si>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</si>
  <si>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</si>
  <si>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</si>
  <si>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</si>
  <si>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</si>
  <si>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</si>
  <si>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</si>
  <si>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</si>
  <si>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</si>
  <si>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</si>
  <si>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</si>
  <si>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</si>
  <si>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</si>
  <si>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</si>
  <si>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</si>
  <si>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</si>
  <si>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</si>
  <si>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</si>
  <si>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</si>
  <si>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</si>
  <si>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</si>
  <si>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</si>
  <si>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</si>
  <si>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</si>
  <si>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</si>
  <si>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</si>
  <si>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</si>
  <si>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</si>
  <si>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</si>
  <si>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</si>
  <si>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</si>
  <si>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</si>
  <si>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</si>
  <si>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</si>
  <si>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</si>
  <si>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</si>
  <si>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</si>
  <si>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</si>
  <si>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</si>
  <si>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</si>
  <si>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</si>
  <si>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</si>
  <si>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</si>
  <si>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</si>
  <si>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</si>
  <si>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</si>
  <si>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</si>
  <si>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</si>
  <si>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</si>
  <si>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</si>
  <si>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</si>
  <si>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</si>
  <si>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</si>
  <si>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</si>
  <si>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</si>
  <si>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</si>
  <si>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</si>
  <si>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</si>
  <si>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</si>
  <si>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</si>
  <si>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</si>
  <si>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</si>
  <si>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</si>
  <si>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</si>
  <si>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</si>
  <si>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</si>
  <si>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</si>
  <si>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</si>
  <si>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</si>
  <si>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</si>
  <si>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</si>
  <si>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</si>
  <si>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</si>
  <si>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</si>
  <si>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</si>
  <si>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</si>
  <si>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</si>
  <si>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</si>
  <si>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</si>
  <si>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</si>
  <si>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</si>
  <si>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</si>
  <si>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</si>
  <si>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</si>
  <si>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</si>
  <si>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</si>
  <si>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</si>
  <si>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</si>
  <si>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</si>
  <si>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</si>
  <si>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</si>
  <si>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</si>
  <si>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</si>
  <si>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</si>
  <si>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</si>
  <si>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</si>
  <si>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</si>
  <si>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</si>
  <si>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</si>
  <si>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</si>
  <si>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</si>
  <si>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</si>
  <si>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</si>
  <si>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</si>
  <si>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</si>
  <si>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</si>
  <si>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</si>
  <si>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</si>
  <si>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</si>
  <si>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</si>
  <si>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</si>
  <si>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</si>
  <si>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</si>
  <si>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</si>
  <si>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</si>
  <si>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</si>
  <si>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</si>
  <si>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</si>
  <si>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</si>
  <si>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</si>
  <si>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</si>
  <si>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</si>
  <si>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</si>
  <si>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</si>
  <si>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</si>
  <si>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</si>
  <si>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</si>
  <si>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</si>
  <si>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</si>
  <si>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</si>
  <si>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</si>
  <si>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</si>
  <si>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</si>
  <si>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</si>
  <si>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</si>
  <si>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</si>
  <si>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</si>
  <si>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</si>
  <si>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</si>
  <si>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</si>
  <si>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</si>
  <si>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</si>
  <si>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</si>
  <si>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</si>
  <si>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</si>
  <si>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</si>
  <si>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</si>
  <si>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</si>
  <si>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</si>
  <si>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</si>
  <si>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</si>
  <si>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</si>
  <si>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</si>
  <si>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</si>
  <si>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</si>
  <si>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</si>
  <si>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</si>
  <si>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</si>
  <si>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</si>
  <si>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</si>
  <si>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</si>
  <si>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</si>
  <si>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</si>
  <si>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</si>
  <si>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</si>
  <si>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</si>
  <si>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</si>
  <si>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</si>
  <si>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</si>
  <si>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</si>
  <si>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</si>
  <si>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</si>
  <si>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</si>
  <si>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</si>
  <si>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</si>
  <si>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</si>
  <si>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</si>
  <si>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</si>
  <si>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</si>
  <si>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</si>
  <si>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</si>
  <si>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</si>
  <si>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</si>
  <si>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</si>
  <si>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</si>
  <si>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</si>
  <si>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</si>
  <si>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</si>
  <si>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</si>
  <si>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</si>
  <si>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</si>
  <si>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</si>
  <si>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</si>
  <si>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</si>
  <si>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</si>
  <si>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</si>
  <si>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</si>
  <si>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</si>
  <si>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</si>
  <si>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</si>
  <si>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</si>
  <si>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</si>
  <si>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</si>
  <si>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</si>
  <si>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</si>
  <si>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</si>
  <si>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</si>
  <si>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</si>
  <si>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</si>
  <si>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</si>
  <si>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</si>
  <si>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</si>
  <si>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</si>
  <si>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</si>
  <si>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</si>
  <si>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</si>
  <si>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</si>
  <si>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</si>
  <si>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</si>
  <si>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</si>
  <si>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</si>
  <si>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</si>
  <si>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</si>
  <si>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</si>
  <si>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</si>
  <si>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</si>
  <si>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</si>
  <si>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</si>
  <si>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</si>
  <si>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</si>
  <si>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</si>
  <si>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</si>
  <si>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</si>
  <si>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</si>
  <si>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</si>
  <si>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</si>
  <si>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</si>
  <si>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</si>
  <si>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</si>
  <si>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</si>
  <si>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</si>
  <si>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</si>
  <si>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</si>
  <si>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</si>
  <si>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</si>
  <si>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</si>
  <si>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</si>
  <si>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</si>
  <si>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</si>
  <si>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</si>
  <si>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</si>
  <si>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</si>
  <si>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</si>
  <si>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</si>
  <si>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</si>
  <si>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</si>
  <si>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</si>
  <si>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</si>
  <si>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</si>
  <si>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</si>
  <si>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</si>
  <si>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</si>
  <si>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</si>
  <si>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</si>
  <si>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</si>
  <si>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</si>
  <si>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</si>
  <si>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</si>
  <si>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</si>
  <si>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</si>
  <si>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</si>
  <si>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</si>
  <si>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</si>
  <si>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</si>
  <si>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</si>
  <si>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</si>
  <si>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</si>
  <si>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</si>
  <si>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</si>
  <si>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</si>
  <si>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</si>
  <si>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</si>
  <si>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</si>
  <si>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</si>
  <si>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</si>
  <si>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</si>
  <si>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</si>
  <si>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</si>
  <si>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</si>
  <si>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</si>
  <si>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</si>
  <si>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</si>
  <si>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</si>
  <si>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</si>
  <si>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</si>
  <si>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</si>
  <si>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</si>
  <si>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</si>
  <si>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</si>
  <si>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</si>
  <si>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</si>
  <si>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</si>
  <si>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</si>
  <si>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</si>
  <si>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</si>
  <si>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</si>
  <si>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</si>
  <si>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</si>
  <si>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</si>
  <si>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</si>
  <si>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</si>
  <si>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</si>
  <si>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</si>
  <si>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</si>
  <si>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</si>
  <si>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</si>
  <si>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</si>
  <si>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</si>
  <si>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</si>
  <si>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</si>
  <si>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</si>
  <si>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</si>
  <si>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</si>
  <si>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</si>
  <si>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</si>
  <si>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</si>
  <si>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</si>
  <si>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</si>
  <si>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</si>
  <si>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</si>
  <si>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</si>
  <si>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</si>
  <si>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</si>
  <si>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</si>
  <si>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</si>
  <si>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</si>
  <si>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</si>
  <si>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</si>
  <si>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</si>
  <si>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</si>
  <si>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</si>
  <si>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</si>
  <si>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</si>
  <si>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</si>
  <si>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</si>
  <si>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</si>
  <si>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</si>
  <si>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</si>
  <si>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</si>
  <si>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</si>
  <si>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</si>
  <si>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</si>
  <si>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</si>
  <si>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</si>
  <si>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</si>
  <si>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</si>
  <si>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</si>
  <si>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</si>
  <si>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</si>
  <si>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</si>
  <si>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</si>
  <si>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</si>
  <si>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</si>
  <si>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</si>
  <si>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</si>
  <si>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</si>
  <si>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</si>
  <si>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</si>
  <si>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</si>
  <si>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</si>
  <si>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</si>
  <si>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</si>
  <si>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</si>
  <si>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</si>
  <si>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</si>
  <si>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</si>
  <si>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</si>
  <si>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</si>
  <si>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</si>
  <si>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</si>
  <si>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</si>
  <si>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</si>
  <si>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</si>
  <si>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</si>
  <si>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</si>
  <si>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</si>
  <si>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</si>
  <si>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</si>
  <si>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</si>
  <si>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</si>
  <si>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</si>
  <si>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</si>
  <si>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</si>
  <si>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</si>
  <si>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</si>
  <si>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</si>
  <si>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</si>
  <si>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</si>
  <si>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</si>
  <si>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</si>
  <si>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</si>
  <si>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</si>
  <si>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</si>
  <si>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</si>
  <si>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</si>
  <si>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</si>
  <si>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</si>
  <si>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</si>
  <si>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</si>
  <si>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</si>
  <si>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</si>
  <si>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</si>
  <si>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</si>
  <si>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</si>
  <si>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</si>
  <si>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</si>
  <si>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</si>
  <si>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</si>
  <si>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</si>
  <si>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</si>
  <si>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</si>
  <si>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</si>
  <si>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</si>
  <si>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</si>
  <si>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</si>
  <si>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</si>
  <si>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</si>
  <si>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</si>
  <si>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</si>
  <si>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</si>
  <si>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</si>
  <si>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</si>
  <si>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</si>
  <si>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</si>
  <si>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</si>
  <si>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</si>
  <si>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</si>
  <si>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</si>
  <si>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</si>
  <si>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</si>
  <si>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</si>
  <si>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</si>
  <si>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</si>
  <si>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</si>
  <si>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</si>
  <si>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</si>
  <si>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</si>
  <si>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</si>
  <si>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</si>
  <si>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</si>
  <si>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</si>
  <si>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</si>
  <si>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</si>
  <si>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</si>
  <si>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</si>
  <si>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</si>
  <si>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</si>
  <si>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</si>
  <si>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</si>
  <si>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</si>
  <si>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</si>
  <si>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</si>
  <si>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</si>
  <si>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</si>
  <si>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</si>
  <si>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</si>
  <si>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</si>
  <si>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</si>
  <si>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</si>
  <si>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</si>
  <si>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</si>
  <si>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</si>
  <si>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</si>
  <si>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</si>
  <si>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</si>
  <si>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</si>
  <si>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</si>
  <si>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</si>
  <si>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</si>
  <si>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</si>
  <si>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</si>
  <si>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</si>
  <si>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</si>
  <si>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</si>
  <si>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</si>
  <si>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</si>
  <si>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</si>
  <si>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</si>
  <si>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</si>
  <si>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</si>
  <si>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</si>
  <si>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</si>
  <si>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</si>
  <si>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</si>
  <si>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</si>
  <si>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</si>
  <si>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</si>
  <si>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</si>
  <si>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</si>
  <si>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</si>
  <si>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</si>
  <si>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</si>
  <si>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</si>
  <si>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</si>
  <si>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</si>
  <si>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</si>
  <si>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</si>
  <si>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</si>
  <si>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</si>
  <si>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</si>
  <si>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</si>
  <si>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</si>
  <si>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</si>
  <si>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</si>
  <si>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</si>
  <si>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</si>
  <si>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</si>
  <si>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</si>
  <si>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</si>
  <si>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</si>
  <si>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</si>
  <si>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</si>
  <si>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</si>
  <si>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</si>
  <si>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</si>
  <si>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</si>
  <si>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</si>
  <si>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</si>
  <si>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</si>
  <si>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</si>
  <si>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</si>
  <si>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</si>
  <si>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</si>
  <si>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</si>
  <si>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</si>
  <si>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</si>
  <si>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</si>
  <si>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</si>
  <si>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</si>
  <si>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</si>
  <si>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</si>
  <si>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</si>
  <si>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</si>
  <si>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</si>
  <si>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</si>
  <si>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</si>
  <si>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</si>
  <si>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</si>
  <si>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</si>
  <si>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</si>
  <si>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</si>
  <si>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</si>
  <si>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</si>
  <si>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</si>
  <si>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</si>
  <si>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</si>
  <si>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</si>
  <si>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</si>
  <si>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</si>
  <si>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</si>
  <si>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</si>
  <si>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</si>
  <si>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</si>
  <si>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</si>
  <si>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</si>
  <si>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</si>
  <si>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</si>
  <si>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</si>
  <si>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</si>
  <si>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</si>
  <si>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</si>
  <si>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</si>
  <si>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</si>
  <si>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</si>
  <si>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</si>
  <si>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</si>
  <si>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</si>
  <si>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</si>
  <si>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</si>
  <si>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</si>
  <si>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</si>
  <si>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</si>
  <si>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</si>
  <si>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</si>
  <si>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</si>
  <si>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</si>
  <si>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</si>
  <si>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</si>
  <si>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</si>
  <si>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</si>
  <si>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</si>
  <si>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</si>
  <si>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</si>
  <si>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</si>
  <si>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</si>
  <si>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</si>
  <si>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</si>
  <si>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</si>
  <si>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</si>
  <si>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</si>
  <si>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</si>
  <si>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</si>
  <si>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</si>
  <si>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</si>
  <si>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</si>
  <si>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</si>
  <si>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</si>
  <si>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</si>
  <si>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</si>
  <si>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</si>
  <si>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</si>
  <si>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</si>
  <si>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</si>
  <si>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</si>
  <si>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</si>
  <si>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</si>
  <si>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</si>
  <si>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</si>
  <si>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</si>
  <si>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</si>
  <si>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</si>
  <si>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</si>
  <si>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</si>
  <si>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</si>
  <si>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</si>
  <si>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</si>
  <si>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</si>
  <si>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</si>
  <si>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</si>
  <si>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</si>
  <si>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</si>
  <si>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</si>
  <si>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</si>
  <si>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</si>
  <si>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</si>
  <si>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</si>
  <si>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</si>
  <si>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</si>
  <si>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</si>
  <si>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</si>
  <si>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</si>
  <si>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</si>
  <si>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</si>
  <si>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</si>
  <si>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</si>
  <si>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</si>
  <si>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</si>
  <si>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</si>
  <si>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</si>
  <si>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</si>
  <si>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</si>
  <si>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</si>
  <si>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</si>
  <si>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</si>
  <si>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</si>
  <si>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</si>
  <si>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</si>
  <si>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</si>
  <si>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</si>
  <si>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</si>
  <si>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</si>
  <si>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</si>
  <si>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</si>
  <si>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</si>
  <si>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</si>
  <si>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</si>
  <si>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</si>
  <si>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</si>
  <si>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</si>
  <si>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</si>
  <si>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</si>
  <si>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</si>
  <si>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</si>
  <si>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</si>
  <si>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</si>
  <si>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</si>
  <si>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</si>
  <si>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</si>
  <si>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</si>
  <si>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</si>
  <si>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</si>
  <si>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</si>
  <si>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</si>
  <si>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</si>
  <si>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</si>
  <si>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</si>
  <si>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</si>
  <si>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</si>
  <si>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</si>
  <si>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</si>
  <si>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</si>
  <si>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</si>
  <si>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</si>
  <si>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</si>
  <si>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</si>
  <si>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</si>
  <si>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</si>
  <si>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</si>
  <si>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</si>
  <si>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</si>
  <si>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</si>
  <si>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</si>
  <si>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</si>
  <si>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</si>
  <si>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</si>
  <si>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</si>
  <si>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</si>
  <si>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</si>
  <si>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</si>
  <si>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</si>
  <si>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</si>
  <si>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</si>
  <si>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</si>
  <si>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</si>
  <si>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</si>
  <si>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</si>
  <si>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</si>
  <si>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</si>
  <si>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</si>
  <si>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</si>
  <si>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</si>
  <si>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</si>
  <si>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</si>
  <si>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</si>
  <si>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</si>
  <si>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</si>
  <si>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</si>
  <si>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</si>
  <si>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</si>
  <si>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</si>
  <si>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</si>
  <si>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</si>
  <si>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</si>
  <si>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</si>
  <si>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</si>
  <si>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</si>
  <si>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</si>
  <si>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</si>
  <si>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</si>
  <si>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</si>
  <si>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</si>
  <si>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</si>
  <si>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</si>
  <si>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</si>
  <si>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</si>
  <si>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</si>
  <si>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</si>
  <si>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</si>
  <si>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</si>
  <si>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</si>
  <si>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</si>
  <si>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</si>
  <si>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</si>
  <si>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</si>
  <si>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</si>
  <si>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</si>
  <si>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</si>
  <si>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</si>
  <si>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</si>
  <si>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</si>
  <si>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</si>
  <si>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</si>
  <si>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</si>
  <si>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</si>
  <si>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</si>
  <si>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</si>
  <si>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</si>
  <si>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</si>
  <si>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</si>
  <si>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</si>
  <si>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</si>
  <si>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</si>
  <si>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</si>
  <si>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</si>
  <si>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</si>
  <si>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</si>
  <si>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</si>
  <si>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</si>
  <si>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</si>
  <si>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</si>
  <si>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</si>
  <si>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</si>
  <si>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</si>
  <si>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</si>
  <si>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</si>
  <si>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</si>
  <si>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</si>
  <si>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</si>
  <si>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</si>
  <si>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</si>
  <si>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</si>
  <si>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</si>
  <si>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</si>
  <si>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</si>
  <si>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</si>
  <si>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</si>
  <si>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</si>
  <si>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</si>
  <si>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</si>
  <si>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</si>
  <si>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</si>
  <si>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</si>
  <si>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</si>
  <si>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</si>
  <si>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</si>
  <si>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</si>
  <si>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</si>
  <si>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</si>
  <si>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</si>
  <si>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</si>
  <si>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</si>
  <si>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</si>
  <si>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</si>
  <si>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</si>
  <si>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</si>
  <si>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</si>
  <si>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</si>
  <si>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</si>
  <si>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</si>
  <si>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</si>
  <si>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</si>
  <si>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</si>
  <si>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</si>
  <si>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</si>
  <si>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</si>
  <si>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</si>
  <si>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</si>
  <si>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</si>
  <si>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</si>
  <si>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</si>
  <si>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</si>
  <si>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</si>
  <si>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</si>
  <si>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</si>
  <si>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</si>
  <si>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</si>
  <si>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</si>
  <si>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</si>
  <si>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</si>
  <si>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</si>
  <si>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</si>
  <si>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</si>
  <si>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</si>
  <si>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</si>
  <si>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</si>
  <si>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</si>
  <si>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</si>
  <si>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</si>
  <si>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</si>
  <si>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</si>
  <si>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</si>
  <si>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</si>
  <si>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</si>
  <si>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</si>
  <si>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</si>
  <si>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</si>
  <si>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</si>
  <si>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</si>
  <si>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</si>
  <si>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</si>
  <si>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</si>
  <si>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</si>
  <si>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</si>
  <si>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</si>
  <si>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</si>
  <si>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</si>
  <si>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</si>
  <si>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</si>
  <si>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</si>
  <si>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</si>
  <si>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</si>
  <si>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</si>
  <si>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</si>
  <si>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</si>
  <si>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</si>
  <si>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</si>
  <si>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</si>
  <si>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</si>
  <si>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</si>
  <si>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</si>
  <si>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</si>
  <si>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</si>
  <si>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</si>
  <si>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</si>
  <si>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</si>
  <si>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</si>
  <si>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</si>
  <si>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</si>
  <si>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</si>
  <si>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</si>
  <si>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</si>
  <si>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</si>
  <si>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</si>
  <si>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</si>
  <si>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</si>
  <si>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</si>
  <si>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</si>
  <si>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</si>
  <si>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</si>
  <si>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</si>
  <si>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</si>
  <si>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</si>
  <si>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</si>
  <si>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</si>
  <si>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</si>
  <si>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</si>
  <si>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</si>
  <si>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</si>
  <si>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</si>
  <si>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</si>
  <si>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</si>
  <si>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</si>
  <si>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</si>
  <si>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</si>
  <si>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</si>
  <si>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</si>
  <si>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</si>
  <si>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</si>
  <si>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</si>
  <si>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</si>
  <si>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</si>
  <si>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</si>
  <si>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</si>
  <si>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</si>
  <si>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</si>
  <si>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</si>
  <si>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</si>
  <si>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</si>
  <si>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</si>
  <si>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</si>
  <si>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</si>
  <si>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</si>
  <si>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</si>
  <si>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</si>
  <si>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</si>
  <si>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</si>
  <si>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</si>
  <si>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</si>
  <si>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</si>
  <si>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</si>
  <si>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</si>
  <si>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</si>
  <si>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</si>
  <si>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</si>
  <si>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</si>
  <si>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</si>
  <si>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</si>
  <si>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</si>
  <si>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</si>
  <si>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</si>
  <si>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</si>
  <si>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</si>
  <si>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</si>
  <si>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</si>
  <si>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</si>
  <si>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</si>
  <si>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</si>
  <si>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</si>
  <si>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</si>
  <si>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</si>
  <si>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</si>
  <si>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</si>
  <si>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</si>
  <si>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</si>
  <si>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</si>
  <si>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</si>
  <si>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</si>
  <si>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</si>
  <si>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</si>
  <si>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</si>
  <si>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</si>
  <si>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</si>
  <si>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</si>
  <si>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</si>
  <si>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</si>
  <si>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</si>
  <si>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</si>
  <si>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</si>
  <si>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</si>
  <si>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</si>
  <si>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</si>
  <si>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</si>
  <si>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</si>
  <si>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</si>
  <si>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</si>
  <si>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</si>
  <si>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</si>
  <si>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</si>
  <si>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</si>
  <si>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</si>
  <si>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</si>
  <si>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</si>
  <si>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</si>
  <si>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</si>
  <si>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</si>
  <si>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</si>
  <si>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</si>
  <si>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</si>
  <si>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</si>
  <si>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</si>
  <si>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</si>
  <si>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</si>
  <si>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</si>
  <si>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</si>
  <si>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</si>
  <si>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</si>
  <si>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</si>
  <si>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</si>
  <si>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</si>
  <si>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</si>
  <si>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</si>
  <si>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</si>
  <si>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</si>
  <si>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</si>
  <si>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</si>
  <si>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</si>
  <si>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</si>
  <si>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</si>
  <si>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</si>
  <si>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</si>
  <si>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</si>
  <si>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</si>
  <si>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</si>
  <si>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</si>
  <si>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</si>
  <si>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</si>
  <si>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</si>
  <si>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</si>
  <si>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</si>
  <si>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</si>
  <si>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</si>
  <si>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</si>
  <si>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</si>
  <si>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</si>
  <si>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</si>
  <si>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</si>
  <si>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</si>
  <si>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</si>
  <si>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</si>
  <si>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</si>
  <si>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</si>
  <si>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</si>
  <si>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</si>
  <si>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</si>
  <si>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</si>
  <si>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</si>
  <si>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</si>
  <si>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</si>
  <si>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</si>
  <si>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</si>
  <si>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</si>
  <si>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</si>
  <si>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</si>
  <si>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</si>
  <si>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</si>
  <si>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</si>
  <si>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</si>
  <si>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</si>
  <si>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</si>
  <si>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</si>
  <si>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</si>
  <si>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</si>
  <si>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</si>
  <si>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</si>
  <si>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</si>
  <si>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</si>
  <si>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</si>
  <si>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</si>
  <si>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</si>
  <si>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</si>
  <si>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</si>
  <si>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</si>
  <si>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</si>
  <si>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</si>
  <si>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</si>
  <si>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</si>
  <si>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</si>
  <si>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</si>
  <si>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</si>
  <si>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</si>
  <si>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</si>
  <si>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</si>
  <si>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</si>
  <si>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</si>
  <si>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</si>
  <si>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</si>
  <si>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</si>
  <si>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</si>
  <si>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</si>
  <si>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</si>
  <si>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</si>
  <si>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</si>
  <si>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</si>
  <si>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</si>
  <si>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</si>
  <si>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</si>
  <si>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</si>
  <si>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</si>
  <si>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</si>
  <si>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</si>
  <si>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</si>
  <si>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</si>
  <si>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</si>
  <si>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</si>
  <si>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</si>
  <si>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</si>
  <si>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</si>
  <si>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</si>
  <si>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</si>
  <si>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</si>
  <si>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</si>
  <si>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</si>
  <si>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</si>
  <si>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</si>
  <si>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</si>
  <si>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</si>
  <si>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</si>
  <si>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</si>
  <si>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</si>
  <si>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</si>
  <si>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</si>
  <si>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</si>
  <si>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</si>
  <si>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</si>
  <si>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</si>
  <si>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</si>
  <si>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</si>
  <si>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</si>
  <si>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</si>
  <si>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</si>
  <si>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</si>
  <si>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</si>
  <si>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</si>
  <si>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</si>
  <si>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</si>
  <si>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</si>
  <si>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</si>
  <si>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</si>
  <si>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</si>
  <si>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</si>
  <si>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</si>
  <si>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</si>
  <si>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</si>
  <si>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</si>
  <si>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</si>
  <si>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</si>
  <si>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</si>
  <si>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</si>
  <si>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</si>
  <si>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</si>
  <si>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</si>
  <si>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</si>
  <si>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</si>
  <si>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</si>
  <si>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</si>
  <si>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</si>
  <si>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</si>
  <si>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</si>
  <si>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</si>
  <si>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</si>
  <si>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</si>
  <si>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</si>
  <si>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</si>
  <si>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</si>
  <si>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</si>
  <si>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</si>
  <si>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</si>
  <si>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</si>
  <si>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</si>
  <si>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</si>
  <si>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</si>
  <si>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</si>
  <si>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</si>
  <si>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</si>
  <si>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</si>
  <si>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</si>
  <si>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</si>
  <si>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</si>
  <si>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</si>
  <si>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</si>
  <si>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</si>
  <si>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</si>
  <si>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</si>
  <si>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</si>
  <si>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</si>
  <si>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</si>
  <si>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</si>
  <si>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</si>
  <si>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</si>
  <si>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</si>
  <si>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</si>
  <si>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</si>
  <si>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</si>
  <si>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</si>
  <si>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</si>
  <si>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</si>
  <si>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</si>
  <si>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</si>
  <si>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</si>
  <si>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</si>
  <si>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</si>
  <si>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</si>
  <si>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</si>
  <si>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</si>
  <si>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</si>
  <si>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</si>
  <si>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</si>
  <si>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</si>
  <si>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</si>
  <si>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</si>
  <si>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</si>
  <si>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</si>
  <si>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</si>
  <si>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</si>
  <si>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</si>
  <si>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</si>
  <si>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</si>
  <si>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</si>
  <si>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</si>
  <si>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</si>
  <si>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</si>
  <si>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</si>
  <si>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</si>
  <si>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</si>
  <si>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</si>
  <si>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</si>
  <si>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</si>
  <si>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</si>
  <si>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</si>
  <si>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</si>
  <si>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</si>
  <si>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</si>
  <si>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</si>
  <si>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</si>
  <si>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</si>
  <si>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</si>
  <si>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</si>
  <si>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</si>
  <si>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</si>
  <si>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</si>
  <si>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</si>
  <si>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</si>
  <si>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</si>
  <si>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</si>
  <si>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</si>
  <si>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</si>
  <si>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</si>
  <si>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</si>
  <si>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</si>
  <si>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</si>
  <si>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</si>
  <si>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</si>
  <si>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</si>
  <si>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</si>
  <si>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</si>
  <si>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</si>
  <si>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</si>
  <si>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</si>
  <si>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</si>
  <si>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</si>
  <si>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</si>
  <si>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</si>
  <si>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</si>
  <si>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</si>
  <si>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</si>
  <si>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</si>
  <si>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</si>
  <si>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</si>
  <si>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</si>
  <si>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</si>
  <si>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</si>
  <si>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</si>
  <si>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</si>
  <si>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</si>
  <si>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</si>
  <si>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</si>
  <si>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</si>
  <si>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</si>
  <si>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</si>
  <si>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</si>
  <si>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</si>
  <si>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</si>
  <si>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</si>
  <si>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</si>
  <si>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</si>
  <si>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</si>
  <si>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</si>
  <si>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</si>
  <si>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</si>
  <si>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</si>
  <si>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</si>
  <si>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</si>
  <si>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</si>
  <si>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</si>
  <si>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</si>
  <si>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</si>
  <si>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</si>
  <si>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</si>
  <si>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</si>
  <si>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</si>
  <si>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</si>
  <si>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</si>
  <si>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</si>
  <si>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</si>
  <si>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</si>
  <si>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</si>
  <si>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</si>
  <si>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</si>
  <si>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</si>
  <si>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</si>
  <si>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</si>
  <si>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</si>
  <si>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</si>
  <si>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</si>
  <si>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</si>
  <si>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</si>
  <si>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</si>
  <si>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</si>
  <si>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</si>
  <si>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</si>
  <si>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</si>
  <si>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</si>
  <si>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</si>
  <si>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</si>
  <si>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</si>
  <si>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</si>
  <si>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</si>
  <si>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</si>
  <si>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</si>
  <si>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</si>
  <si>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</si>
  <si>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</si>
  <si>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</si>
  <si>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</si>
  <si>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</si>
  <si>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</si>
  <si>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</si>
  <si>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</si>
  <si>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</si>
  <si>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</si>
  <si>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</si>
  <si>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</si>
  <si>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</si>
  <si>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</si>
  <si>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</si>
  <si>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</si>
  <si>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</si>
  <si>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</si>
  <si>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</si>
  <si>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</si>
  <si>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</si>
  <si>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</si>
  <si>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</si>
  <si>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</si>
  <si>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</si>
  <si>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</si>
  <si>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</si>
  <si>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</si>
  <si>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</si>
  <si>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</si>
  <si>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</si>
  <si>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</si>
  <si>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</si>
  <si>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</si>
  <si>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</si>
  <si>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</si>
  <si>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</si>
  <si>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</si>
  <si>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</si>
  <si>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</si>
  <si>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</si>
  <si>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</si>
  <si>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</si>
  <si>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</si>
  <si>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</si>
  <si>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</si>
  <si>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</si>
  <si>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</si>
  <si>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</si>
  <si>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</si>
  <si>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</si>
  <si>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</si>
  <si>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</si>
  <si>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</si>
  <si>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</si>
  <si>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</si>
  <si>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</si>
  <si>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</si>
  <si>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</si>
  <si>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</si>
  <si>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</si>
  <si>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</si>
  <si>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</si>
  <si>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</si>
  <si>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</si>
  <si>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</si>
  <si>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</si>
  <si>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</si>
  <si>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</si>
  <si>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</si>
  <si>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</si>
  <si>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</si>
  <si>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</si>
  <si>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</si>
  <si>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</si>
  <si>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</si>
  <si>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</si>
  <si>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</si>
  <si>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</si>
  <si>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</si>
  <si>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</si>
  <si>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</si>
  <si>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</si>
  <si>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</si>
  <si>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</si>
  <si>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</si>
  <si>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</si>
  <si>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</si>
  <si>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</si>
  <si>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</si>
  <si>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</si>
  <si>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</si>
  <si>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</si>
  <si>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</si>
  <si>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</si>
  <si>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</si>
  <si>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</si>
  <si>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</si>
  <si>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</si>
  <si>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</si>
  <si>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</si>
  <si>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</si>
  <si>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</si>
  <si>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</si>
  <si>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</si>
  <si>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</si>
  <si>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</si>
  <si>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</si>
  <si>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</si>
  <si>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</si>
  <si>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</si>
  <si>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</si>
  <si>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</si>
  <si>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</si>
  <si>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</si>
  <si>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</si>
  <si>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</si>
  <si>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</si>
  <si>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</si>
  <si>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</si>
  <si>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</si>
  <si>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</si>
  <si>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</si>
  <si>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</si>
  <si>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</si>
  <si>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</si>
  <si>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</si>
  <si>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</si>
  <si>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</si>
  <si>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</si>
  <si>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</si>
  <si>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</si>
  <si>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</si>
  <si>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</si>
  <si>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</si>
  <si>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</si>
  <si>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</si>
  <si>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</si>
  <si>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</si>
  <si>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</si>
  <si>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</si>
  <si>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</si>
  <si>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</si>
  <si>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</si>
  <si>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</si>
  <si>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</si>
  <si>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</si>
  <si>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</si>
  <si>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</si>
  <si>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</si>
  <si>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</si>
  <si>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</si>
  <si>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</si>
  <si>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</si>
  <si>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</si>
  <si>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</si>
  <si>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</si>
  <si>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</si>
  <si>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</si>
  <si>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</si>
  <si>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</si>
  <si>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</si>
  <si>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</si>
  <si>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</si>
  <si>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</si>
  <si>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</si>
  <si>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</si>
  <si>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</si>
  <si>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</si>
  <si>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</si>
  <si>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</si>
  <si>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</si>
  <si>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</si>
  <si>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</si>
  <si>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</si>
  <si>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</si>
  <si>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</si>
  <si>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</si>
  <si>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</si>
  <si>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</si>
  <si>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</si>
  <si>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</si>
  <si>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</si>
  <si>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</si>
  <si>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</si>
  <si>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</si>
  <si>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</si>
  <si>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</si>
  <si>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</si>
  <si>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</si>
  <si>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</si>
  <si>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</si>
  <si>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</si>
  <si>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</si>
  <si>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</si>
  <si>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</si>
  <si>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</si>
  <si>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</si>
  <si>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</si>
  <si>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</si>
  <si>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</si>
  <si>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</si>
  <si>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</si>
  <si>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</si>
  <si>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</si>
  <si>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</si>
  <si>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</si>
  <si>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</si>
  <si>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</si>
  <si>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</si>
  <si>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</si>
  <si>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</si>
  <si>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</si>
  <si>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</si>
  <si>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</si>
  <si>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</si>
  <si>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</si>
  <si>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</si>
  <si>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</si>
  <si>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</si>
  <si>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</si>
  <si>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</si>
  <si>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</si>
  <si>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</si>
  <si>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</si>
  <si>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</si>
  <si>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</si>
  <si>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</si>
  <si>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</si>
  <si>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</si>
  <si>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</si>
  <si>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</si>
  <si>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</si>
  <si>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</si>
  <si>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</si>
  <si>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</si>
  <si>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</si>
  <si>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</si>
  <si>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</si>
  <si>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</si>
  <si>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</si>
  <si>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</si>
  <si>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</si>
  <si>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</si>
  <si>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</si>
  <si>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</si>
  <si>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</si>
  <si>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</si>
  <si>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</si>
  <si>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</si>
  <si>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</si>
  <si>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</si>
  <si>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</si>
  <si>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</si>
  <si>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</si>
  <si>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</si>
  <si>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</si>
  <si>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</si>
  <si>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</si>
  <si>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</si>
  <si>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</si>
  <si>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</si>
  <si>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</si>
  <si>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</si>
  <si>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</si>
  <si>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</si>
  <si>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</si>
  <si>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</si>
  <si>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</si>
  <si>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</si>
  <si>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</si>
  <si>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</si>
  <si>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</si>
  <si>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</si>
  <si>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</si>
  <si>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</si>
  <si>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</si>
  <si>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</si>
  <si>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</si>
  <si>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</si>
  <si>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</si>
  <si>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</si>
  <si>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</si>
  <si>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</si>
  <si>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</si>
  <si>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</si>
  <si>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</si>
  <si>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</si>
  <si>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</si>
  <si>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</si>
  <si>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</si>
  <si>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</si>
  <si>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</si>
  <si>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</si>
  <si>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</si>
  <si>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</si>
  <si>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</si>
  <si>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</si>
  <si>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</si>
  <si>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</si>
  <si>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</si>
  <si>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</si>
  <si>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</si>
  <si>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</si>
  <si>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</si>
  <si>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</si>
  <si>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</si>
  <si>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</si>
  <si>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</si>
  <si>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</si>
  <si>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</si>
  <si>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</si>
  <si>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</si>
  <si>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</si>
  <si>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</si>
  <si>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</si>
  <si>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</si>
  <si>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</si>
  <si>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</si>
  <si>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</si>
  <si>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</si>
  <si>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</si>
  <si>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</si>
  <si>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</si>
  <si>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</si>
  <si>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</si>
  <si>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</si>
  <si>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</si>
  <si>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</si>
  <si>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</si>
  <si>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</si>
  <si>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</si>
  <si>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</si>
  <si>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</si>
  <si>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</si>
  <si>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</si>
  <si>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</si>
  <si>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</si>
  <si>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</si>
  <si>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</si>
  <si>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</si>
  <si>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</si>
  <si>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</si>
  <si>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</si>
  <si>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</si>
  <si>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</si>
  <si>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</si>
  <si>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</si>
  <si>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</si>
  <si>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</si>
  <si>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</si>
  <si>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</si>
  <si>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</si>
  <si>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</si>
  <si>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</si>
  <si>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</si>
  <si>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</si>
  <si>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</si>
  <si>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</si>
  <si>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</si>
  <si>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</si>
  <si>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</si>
  <si>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</si>
  <si>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</si>
  <si>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</si>
  <si>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</si>
  <si>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</si>
  <si>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</si>
  <si>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</si>
  <si>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</si>
  <si>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</si>
  <si>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</si>
  <si>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</si>
  <si>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</si>
  <si>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</si>
  <si>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</si>
  <si>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</si>
  <si>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</si>
  <si>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</si>
  <si>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</si>
  <si>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</si>
  <si>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</si>
  <si>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</si>
  <si>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</si>
  <si>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</si>
  <si>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</si>
  <si>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</si>
  <si>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</si>
  <si>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</si>
  <si>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</si>
  <si>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</si>
  <si>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</si>
  <si>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</si>
  <si>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</si>
  <si>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</si>
  <si>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</si>
  <si>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</si>
  <si>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</si>
  <si>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</si>
  <si>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</si>
  <si>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</si>
  <si>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</si>
  <si>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</si>
  <si>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</si>
  <si>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</si>
  <si>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</si>
  <si>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</si>
  <si>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</si>
  <si>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</si>
  <si>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</si>
  <si>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</si>
  <si>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</si>
  <si>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</si>
  <si>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</si>
  <si>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</si>
  <si>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</si>
  <si>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</si>
  <si>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</si>
  <si>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</si>
  <si>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</si>
  <si>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</si>
  <si>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</si>
  <si>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</si>
  <si>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</si>
  <si>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</si>
  <si>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</si>
  <si>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</si>
  <si>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</si>
  <si>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</si>
  <si>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</si>
  <si>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</si>
  <si>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</si>
  <si>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</si>
  <si>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</si>
  <si>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</si>
  <si>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</si>
  <si>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</si>
  <si>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</si>
  <si>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</si>
  <si>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</si>
  <si>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</si>
  <si>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</si>
  <si>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</si>
  <si>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</si>
  <si>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</si>
  <si>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</si>
  <si>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</si>
  <si>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</si>
  <si>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</si>
  <si>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</si>
  <si>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</si>
  <si>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</si>
  <si>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</si>
  <si>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</si>
  <si>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</si>
  <si>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</si>
  <si>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</si>
  <si>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</si>
  <si>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</si>
  <si>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</si>
  <si>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</si>
  <si>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</si>
  <si>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</si>
  <si>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</si>
  <si>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</si>
  <si>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</si>
  <si>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</si>
  <si>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</si>
  <si>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</si>
  <si>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</si>
  <si>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</si>
  <si>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</si>
  <si>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</si>
  <si>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</si>
  <si>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</si>
  <si>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</si>
  <si>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</si>
  <si>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</si>
  <si>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</si>
  <si>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</si>
  <si>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</si>
  <si>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</si>
  <si>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</si>
  <si>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</si>
  <si>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</si>
  <si>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</si>
  <si>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</si>
  <si>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</si>
  <si>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</si>
  <si>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</si>
  <si>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</si>
  <si>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</si>
  <si>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</si>
  <si>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</si>
  <si>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</si>
  <si>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</si>
  <si>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</si>
  <si>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</si>
  <si>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</si>
  <si>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</si>
  <si>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</si>
  <si>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</si>
  <si>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</si>
  <si>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</si>
  <si>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</si>
  <si>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</si>
  <si>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</si>
  <si>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</si>
  <si>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</si>
  <si>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</si>
  <si>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</si>
  <si>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</si>
  <si>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</si>
  <si>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</si>
  <si>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</si>
  <si>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</si>
  <si>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</si>
  <si>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</si>
  <si>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</si>
  <si>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</si>
  <si>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</si>
  <si>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</si>
  <si>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</si>
  <si>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</si>
  <si>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</si>
  <si>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</si>
  <si>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</si>
  <si>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</si>
  <si>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</si>
  <si>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</si>
  <si>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</si>
  <si>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</si>
  <si>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</si>
  <si>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</si>
  <si>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</si>
  <si>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</si>
  <si>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</si>
  <si>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</si>
  <si>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</si>
  <si>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</si>
  <si>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</si>
  <si>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</si>
  <si>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</si>
  <si>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</si>
  <si>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</si>
  <si>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</si>
  <si>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</si>
  <si>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</si>
  <si>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</si>
  <si>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</si>
  <si>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</si>
  <si>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</si>
  <si>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</si>
  <si>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</si>
  <si>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</si>
  <si>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</si>
  <si>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</si>
  <si>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</si>
  <si>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</si>
  <si>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</si>
  <si>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</si>
  <si>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</si>
  <si>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</si>
  <si>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</si>
  <si>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</si>
  <si>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</si>
  <si>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</si>
  <si>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</si>
  <si>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</si>
  <si>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</si>
  <si>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</si>
  <si>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</si>
  <si>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</si>
  <si>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</si>
  <si>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</si>
  <si>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</si>
  <si>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</si>
  <si>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</si>
  <si>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</si>
  <si>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</si>
  <si>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</si>
  <si>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</si>
  <si>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</si>
  <si>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</si>
  <si>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</si>
  <si>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</si>
  <si>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</si>
  <si>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</si>
  <si>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</si>
  <si>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</si>
  <si>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</si>
  <si>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</si>
  <si>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</si>
  <si>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</si>
  <si>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</si>
  <si>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</si>
  <si>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</si>
  <si>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</si>
  <si>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</si>
  <si>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</si>
  <si>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</si>
  <si>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</si>
  <si>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</si>
  <si>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</si>
  <si>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</si>
  <si>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</si>
  <si>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</si>
  <si>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</si>
  <si>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</si>
  <si>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</si>
  <si>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</si>
  <si>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</si>
  <si>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</si>
  <si>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</si>
  <si>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</si>
  <si>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</si>
  <si>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</si>
  <si>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</si>
  <si>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</si>
  <si>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</si>
  <si>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</si>
  <si>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</si>
  <si>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</si>
  <si>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</si>
  <si>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</si>
  <si>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</si>
  <si>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</si>
  <si>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</si>
  <si>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</si>
  <si>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</si>
  <si>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</si>
  <si>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</si>
  <si>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</si>
  <si>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</si>
  <si>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</si>
  <si>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</si>
  <si>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</si>
  <si>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</si>
  <si>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</si>
  <si>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</si>
  <si>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</si>
  <si>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</si>
  <si>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</si>
  <si>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</si>
  <si>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</si>
  <si>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</si>
  <si>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</si>
  <si>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</si>
  <si>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</si>
  <si>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</si>
  <si>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</si>
  <si>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</si>
  <si>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</si>
  <si>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</si>
  <si>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</si>
  <si>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</si>
  <si>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</si>
  <si>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</si>
  <si>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</si>
  <si>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</si>
  <si>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</si>
  <si>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</si>
  <si>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</si>
  <si>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</si>
  <si>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</si>
  <si>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</si>
  <si>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</si>
  <si>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</si>
  <si>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</si>
  <si>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</si>
  <si>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</si>
  <si>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</si>
  <si>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</si>
  <si>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</si>
  <si>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</si>
  <si>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</si>
  <si>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</si>
  <si>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</si>
  <si>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</si>
  <si>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</si>
  <si>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</si>
  <si>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</si>
  <si>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</si>
  <si>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</si>
  <si>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</si>
  <si>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</si>
  <si>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</si>
  <si>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</si>
  <si>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</si>
  <si>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</si>
  <si>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</si>
  <si>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</si>
  <si>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</si>
  <si>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</si>
  <si>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</si>
  <si>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</si>
  <si>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</si>
  <si>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</si>
  <si>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</si>
  <si>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</si>
  <si>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</si>
  <si>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</si>
  <si>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</si>
  <si>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</si>
  <si>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</si>
  <si>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</si>
  <si>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</si>
  <si>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</si>
  <si>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</si>
  <si>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</si>
  <si>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</si>
  <si>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</si>
  <si>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</si>
  <si>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</si>
  <si>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</si>
  <si>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</si>
  <si>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</si>
  <si>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</si>
  <si>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</si>
  <si>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</si>
  <si>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</si>
  <si>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</si>
  <si>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</si>
  <si>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</si>
  <si>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</si>
  <si>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</si>
  <si>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</si>
  <si>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</si>
  <si>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</si>
  <si>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</si>
  <si>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</si>
  <si>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</si>
  <si>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</si>
  <si>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</si>
  <si>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</si>
  <si>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</si>
  <si>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</si>
  <si>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</si>
  <si>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</si>
  <si>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</si>
  <si>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</si>
  <si>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</si>
  <si>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</si>
  <si>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</si>
  <si>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</si>
  <si>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</si>
  <si>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</si>
  <si>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</si>
  <si>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</si>
  <si>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</si>
  <si>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</si>
  <si>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</si>
  <si>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</si>
  <si>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</si>
  <si>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</si>
  <si>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</si>
  <si>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</si>
  <si>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</si>
  <si>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</si>
  <si>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</si>
  <si>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</si>
  <si>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</si>
  <si>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</si>
  <si>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</si>
  <si>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</si>
  <si>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</si>
  <si>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</si>
  <si>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</si>
  <si>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</si>
  <si>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</si>
  <si>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</si>
  <si>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</si>
  <si>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</si>
  <si>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</si>
  <si>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</si>
  <si>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</si>
  <si>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</si>
  <si>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</si>
  <si>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</si>
  <si>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</si>
  <si>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</si>
  <si>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</si>
  <si>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</si>
  <si>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</si>
  <si>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</si>
  <si>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</si>
  <si>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</si>
  <si>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</si>
  <si>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</si>
  <si>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</si>
  <si>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</si>
  <si>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</si>
  <si>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</si>
  <si>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</si>
  <si>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</si>
  <si>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</si>
  <si>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</si>
  <si>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</si>
  <si>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</si>
  <si>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</si>
  <si>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</si>
  <si>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</si>
  <si>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</si>
  <si>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</si>
  <si>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</si>
  <si>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</si>
  <si>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</si>
  <si>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</si>
  <si>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</si>
  <si>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</si>
  <si>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</si>
  <si>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</si>
  <si>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</si>
  <si>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</si>
  <si>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</si>
  <si>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</si>
  <si>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</si>
  <si>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</si>
  <si>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</si>
  <si>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</si>
  <si>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</si>
  <si>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</si>
  <si>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</si>
  <si>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</si>
  <si>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</si>
  <si>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</si>
  <si>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</si>
  <si>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</si>
  <si>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</si>
  <si>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</si>
  <si>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</si>
  <si>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</si>
  <si>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</si>
  <si>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</si>
  <si>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</si>
  <si>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</si>
  <si>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</si>
  <si>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</si>
  <si>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</si>
  <si>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</si>
  <si>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</si>
  <si>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</si>
  <si>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</si>
  <si>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</si>
  <si>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</si>
  <si>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</si>
  <si>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</si>
  <si>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</si>
  <si>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</si>
  <si>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</si>
  <si>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</si>
  <si>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</si>
  <si>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</si>
  <si>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</si>
  <si>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</si>
  <si>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</si>
  <si>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</si>
  <si>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</si>
  <si>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</si>
  <si>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</si>
  <si>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</si>
  <si>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</si>
  <si>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</si>
  <si>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</si>
  <si>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</si>
  <si>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</si>
  <si>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</si>
  <si>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</si>
  <si>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</si>
  <si>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</si>
  <si>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</si>
  <si>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</si>
  <si>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</si>
  <si>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</si>
  <si>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</si>
  <si>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</si>
  <si>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</si>
  <si>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</si>
  <si>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</si>
  <si>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</si>
  <si>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</si>
  <si>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</si>
  <si>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</si>
  <si>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</si>
  <si>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</si>
  <si>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</si>
  <si>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</si>
  <si>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</si>
  <si>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</si>
  <si>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</si>
  <si>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</si>
  <si>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</si>
  <si>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</si>
  <si>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</si>
  <si>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</si>
  <si>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</si>
  <si>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</si>
  <si>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</si>
  <si>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</si>
  <si>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</si>
  <si>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</si>
  <si>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</si>
  <si>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</si>
  <si>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</si>
  <si>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</si>
  <si>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</si>
  <si>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</si>
  <si>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</si>
  <si>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</si>
  <si>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</si>
  <si>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</si>
  <si>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</si>
  <si>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</si>
  <si>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</si>
  <si>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</si>
  <si>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</si>
  <si>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</si>
  <si>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</si>
  <si>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</si>
  <si>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</si>
  <si>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</si>
  <si>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</si>
  <si>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</si>
  <si>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</si>
  <si>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</si>
  <si>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</si>
  <si>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</si>
  <si>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</si>
  <si>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</si>
  <si>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</si>
  <si>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</si>
  <si>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</si>
  <si>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</si>
  <si>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</si>
  <si>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</si>
  <si>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</si>
  <si>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</si>
  <si>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</si>
  <si>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</si>
  <si>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</si>
  <si>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</si>
  <si>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</si>
  <si>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</si>
  <si>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</si>
  <si>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</si>
  <si>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</si>
  <si>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</si>
  <si>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</si>
  <si>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</si>
  <si>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</si>
  <si>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</si>
  <si>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</si>
  <si>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</si>
  <si>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</si>
  <si>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</si>
  <si>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</si>
  <si>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</si>
  <si>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</si>
  <si>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</si>
  <si>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</si>
  <si>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</si>
  <si>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</si>
  <si>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</si>
  <si>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</si>
  <si>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</si>
  <si>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</si>
  <si>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</si>
  <si>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</si>
  <si>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</si>
  <si>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</si>
  <si>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</si>
  <si>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</si>
  <si>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</si>
  <si>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</si>
  <si>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</si>
  <si>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</si>
  <si>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</si>
  <si>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</si>
  <si>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</si>
  <si>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</si>
  <si>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</si>
  <si>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</si>
  <si>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</si>
  <si>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</si>
  <si>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</si>
  <si>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</si>
  <si>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</si>
  <si>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</si>
  <si>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</si>
  <si>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</si>
  <si>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</si>
  <si>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</si>
  <si>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</si>
  <si>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</si>
  <si>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</si>
  <si>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</si>
  <si>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</si>
  <si>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</si>
  <si>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</si>
  <si>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</si>
  <si>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</si>
  <si>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</si>
  <si>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</si>
  <si>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</si>
  <si>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</si>
  <si>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</si>
  <si>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</si>
  <si>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</si>
  <si>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</si>
  <si>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</si>
  <si>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</si>
  <si>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</si>
  <si>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</si>
  <si>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</si>
  <si>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</si>
  <si>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</si>
  <si>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</si>
  <si>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</si>
  <si>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</si>
  <si>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</si>
  <si>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</si>
  <si>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</si>
  <si>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</si>
  <si>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</si>
  <si>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</si>
  <si>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</si>
  <si>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</si>
  <si>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</si>
  <si>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</si>
  <si>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</si>
  <si>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</si>
  <si>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</si>
  <si>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</si>
  <si>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</si>
  <si>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</si>
  <si>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</si>
  <si>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</si>
  <si>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</si>
  <si>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</si>
  <si>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</si>
  <si>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</si>
  <si>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</si>
  <si>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</si>
  <si>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</si>
  <si>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</si>
  <si>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</si>
  <si>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</si>
  <si>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</si>
  <si>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</si>
  <si>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</si>
  <si>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</si>
  <si>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</si>
  <si>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</si>
  <si>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</si>
  <si>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</si>
  <si>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</si>
  <si>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</si>
  <si>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</si>
  <si>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</si>
  <si>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</si>
  <si>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</si>
  <si>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</si>
  <si>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</si>
  <si>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</si>
  <si>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</si>
  <si>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</si>
  <si>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</si>
  <si>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</si>
  <si>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</si>
  <si>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</si>
  <si>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</si>
  <si>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</si>
  <si>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</si>
  <si>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</si>
  <si>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</si>
  <si>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</si>
  <si>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</si>
  <si>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</si>
  <si>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</si>
  <si>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</si>
  <si>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</si>
  <si>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</si>
  <si>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</si>
  <si>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</si>
  <si>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</si>
  <si>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</si>
  <si>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</si>
  <si>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</si>
  <si>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</si>
  <si>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</si>
  <si>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</si>
  <si>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</si>
  <si>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</si>
  <si>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</si>
  <si>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</si>
  <si>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</si>
  <si>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</si>
  <si>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</si>
  <si>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</si>
  <si>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</si>
  <si>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</si>
  <si>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</si>
  <si>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</si>
  <si>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</si>
  <si>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</si>
  <si>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</si>
  <si>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</si>
  <si>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</si>
  <si>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</si>
  <si>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</si>
  <si>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</si>
  <si>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</si>
  <si>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</si>
  <si>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</si>
  <si>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</si>
  <si>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</si>
  <si>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</si>
  <si>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</si>
  <si>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</si>
  <si>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</si>
  <si>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</si>
  <si>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</si>
  <si>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</si>
  <si>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</si>
  <si>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</si>
  <si>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</si>
  <si>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</si>
  <si>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</si>
  <si>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</si>
  <si>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</si>
  <si>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</si>
  <si>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</si>
  <si>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</si>
  <si>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</si>
  <si>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</si>
  <si>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</si>
  <si>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</si>
  <si>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</si>
  <si>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</si>
  <si>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</si>
  <si>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</si>
  <si>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</si>
  <si>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</si>
  <si>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</si>
  <si>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</si>
  <si>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</si>
  <si>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</si>
  <si>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</si>
  <si>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</si>
  <si>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</si>
  <si>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</si>
  <si>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</si>
  <si>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</si>
  <si>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</si>
  <si>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</si>
  <si>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</si>
  <si>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</si>
  <si>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</si>
  <si>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</si>
  <si>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</si>
  <si>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</si>
  <si>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</si>
  <si>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</si>
  <si>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</si>
  <si>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</si>
  <si>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</si>
  <si>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</si>
  <si>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</si>
  <si>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</si>
  <si>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</si>
  <si>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</si>
  <si>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</si>
  <si>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</si>
  <si>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</si>
  <si>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</si>
  <si>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</si>
  <si>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</si>
  <si>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</si>
  <si>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</si>
  <si>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</si>
  <si>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</si>
  <si>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</si>
  <si>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</si>
  <si>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</si>
  <si>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</si>
  <si>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</si>
  <si>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</si>
  <si>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</si>
  <si>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</si>
  <si>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</si>
  <si>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</si>
  <si>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</si>
  <si>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</si>
  <si>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</si>
  <si>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</si>
  <si>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</si>
  <si>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</si>
  <si>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</si>
  <si>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</si>
  <si>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</si>
  <si>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</si>
  <si>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</si>
  <si>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</si>
  <si>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</si>
  <si>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</si>
  <si>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</si>
  <si>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</si>
  <si>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</si>
  <si>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</si>
  <si>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</si>
  <si>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</si>
  <si>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</si>
  <si>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</si>
  <si>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</si>
  <si>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</si>
  <si>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</si>
  <si>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</si>
  <si>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</si>
  <si>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</si>
  <si>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</si>
  <si>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</si>
  <si>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</si>
  <si>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</si>
  <si>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</si>
  <si>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</si>
  <si>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</si>
  <si>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</si>
  <si>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</si>
  <si>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</si>
  <si>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</si>
  <si>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</si>
  <si>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</si>
  <si>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</si>
  <si>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</si>
  <si>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</si>
  <si>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</si>
  <si>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</si>
  <si>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</si>
  <si>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</si>
  <si>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</si>
  <si>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</si>
  <si>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</si>
  <si>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</si>
  <si>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</si>
  <si>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</si>
  <si>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</si>
  <si>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</si>
  <si>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</si>
  <si>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</si>
  <si>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</si>
  <si>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</si>
  <si>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</si>
  <si>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</si>
  <si>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</si>
  <si>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</si>
  <si>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</si>
  <si>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</si>
  <si>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</si>
  <si>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</si>
  <si>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</si>
  <si>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</si>
  <si>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</si>
  <si>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</si>
  <si>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</si>
  <si>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</si>
  <si>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</si>
  <si>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</si>
  <si>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</si>
  <si>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</si>
  <si>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</si>
  <si>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</si>
  <si>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</si>
  <si>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</si>
  <si>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</si>
  <si>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</si>
  <si>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</si>
  <si>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</si>
  <si>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</si>
  <si>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</si>
  <si>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</si>
  <si>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</si>
  <si>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</si>
  <si>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</si>
  <si>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</si>
  <si>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</si>
  <si>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</si>
  <si>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</si>
  <si>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</si>
  <si>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</si>
  <si>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</si>
  <si>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</si>
  <si>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</si>
  <si>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</si>
  <si>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</si>
  <si>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</si>
  <si>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</si>
  <si>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</si>
  <si>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</si>
  <si>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</si>
  <si>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</si>
  <si>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</si>
  <si>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</si>
  <si>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</si>
  <si>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</si>
  <si>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</si>
  <si>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</si>
  <si>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</si>
  <si>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</si>
  <si>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</si>
  <si>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</si>
  <si>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</si>
  <si>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</si>
  <si>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</si>
  <si>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</si>
  <si>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</si>
  <si>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</si>
  <si>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</si>
  <si>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</si>
  <si>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</si>
  <si>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</si>
  <si>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</si>
  <si>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</si>
  <si>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</si>
  <si>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</si>
  <si>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</si>
  <si>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</si>
  <si>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</si>
  <si>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</si>
  <si>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</si>
  <si>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</si>
  <si>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</si>
  <si>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</si>
  <si>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</si>
  <si>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</si>
  <si>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</si>
  <si>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</si>
  <si>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</si>
  <si>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</si>
  <si>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</si>
  <si>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</si>
  <si>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</si>
  <si>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</si>
  <si>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</si>
  <si>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</si>
  <si>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</si>
  <si>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</si>
  <si>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</si>
  <si>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</si>
  <si>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</si>
  <si>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</si>
  <si>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</si>
  <si>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</si>
  <si>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</si>
  <si>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</si>
  <si>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</si>
  <si>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</si>
  <si>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</si>
  <si>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</si>
  <si>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</si>
  <si>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</si>
  <si>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</si>
  <si>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</si>
  <si>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</si>
  <si>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</si>
  <si>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</si>
  <si>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</si>
  <si>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</si>
  <si>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</si>
  <si>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</si>
  <si>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</si>
  <si>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</si>
  <si>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</si>
  <si>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</si>
  <si>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</si>
  <si>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</si>
  <si>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</si>
  <si>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</si>
  <si>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</si>
  <si>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</si>
  <si>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</si>
  <si>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</si>
  <si>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</si>
  <si>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</si>
  <si>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</si>
  <si>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</si>
  <si>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</si>
  <si>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</si>
  <si>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</si>
  <si>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</si>
  <si>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</si>
  <si>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</si>
  <si>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</si>
  <si>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</si>
  <si>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</si>
  <si>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</si>
  <si>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</si>
  <si>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</si>
  <si>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</si>
  <si>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</si>
  <si>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</si>
  <si>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</si>
  <si>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</si>
  <si>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</si>
  <si>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</si>
  <si>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</si>
  <si>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</si>
  <si>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</si>
  <si>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</si>
  <si>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</si>
  <si>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</si>
  <si>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</si>
  <si>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</si>
  <si>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</si>
  <si>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</si>
  <si>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</si>
  <si>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</si>
  <si>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</si>
  <si>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</si>
  <si>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</si>
  <si>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</si>
  <si>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</si>
  <si>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</si>
  <si>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</si>
  <si>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</si>
  <si>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</si>
  <si>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</si>
  <si>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</si>
  <si>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</si>
  <si>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</si>
  <si>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</si>
  <si>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</si>
  <si>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</si>
  <si>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</si>
  <si>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</si>
  <si>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</si>
  <si>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</si>
  <si>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</si>
  <si>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</si>
  <si>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</si>
  <si>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</si>
  <si>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</si>
  <si>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</si>
  <si>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</si>
  <si>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</si>
  <si>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</si>
  <si>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</si>
  <si>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</si>
  <si>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</si>
  <si>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</si>
  <si>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</si>
  <si>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</si>
  <si>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</si>
  <si>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</si>
  <si>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</si>
  <si>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</si>
  <si>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</si>
  <si>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</si>
  <si>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</si>
  <si>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</si>
  <si>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</si>
  <si>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</si>
  <si>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</si>
  <si>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</si>
  <si>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</si>
  <si>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</si>
  <si>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</si>
  <si>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</si>
  <si>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</si>
  <si>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</si>
  <si>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</si>
  <si>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</si>
  <si>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</si>
  <si>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</si>
  <si>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</si>
  <si>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</si>
  <si>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</si>
  <si>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</si>
  <si>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</si>
  <si>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</si>
  <si>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</si>
  <si>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</si>
  <si>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</si>
  <si>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</si>
  <si>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</si>
  <si>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</si>
  <si>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</si>
  <si>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</si>
  <si>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</si>
  <si>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</si>
  <si>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</si>
  <si>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</si>
  <si>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</si>
  <si>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</si>
  <si>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</si>
  <si>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</si>
  <si>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</si>
  <si>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</si>
  <si>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</si>
  <si>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</si>
  <si>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</si>
  <si>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</si>
  <si>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</si>
  <si>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</si>
  <si>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</si>
  <si>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</si>
  <si>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</si>
  <si>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</si>
  <si>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</si>
  <si>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</si>
  <si>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</si>
  <si>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</si>
  <si>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</si>
  <si>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</si>
  <si>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</si>
  <si>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</si>
  <si>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</si>
  <si>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</si>
  <si>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</si>
  <si>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</si>
  <si>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</si>
  <si>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</si>
  <si>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</si>
  <si>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</si>
  <si>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</si>
  <si>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</si>
  <si>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</si>
  <si>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</si>
  <si>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</si>
  <si>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</si>
  <si>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</si>
  <si>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</si>
  <si>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</si>
  <si>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</si>
  <si>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</si>
  <si>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</si>
  <si>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</si>
  <si>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</si>
  <si>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</si>
  <si>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</si>
  <si>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</si>
  <si>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</si>
  <si>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</si>
  <si>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</si>
  <si>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</si>
  <si>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</si>
  <si>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</si>
  <si>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</si>
  <si>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</si>
  <si>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</si>
  <si>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</si>
  <si>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</si>
  <si>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</si>
  <si>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</si>
  <si>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</si>
  <si>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</si>
  <si>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</si>
  <si>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</si>
  <si>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</si>
  <si>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</si>
  <si>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</si>
  <si>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</si>
  <si>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</si>
  <si>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</si>
  <si>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</si>
  <si>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</si>
  <si>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</si>
  <si>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</si>
  <si>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</si>
  <si>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</si>
  <si>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</si>
  <si>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</si>
  <si>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</si>
  <si>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</si>
  <si>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</si>
  <si>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</si>
  <si>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</si>
  <si>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</si>
  <si>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</si>
  <si>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</si>
  <si>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</si>
  <si>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</si>
  <si>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</si>
  <si>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</si>
  <si>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</si>
  <si>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</si>
  <si>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</si>
  <si>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</si>
  <si>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</si>
  <si>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</si>
  <si>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</si>
  <si>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</si>
  <si>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</si>
  <si>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</si>
  <si>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</si>
  <si>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</si>
  <si>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</si>
  <si>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</si>
  <si>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</si>
  <si>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</si>
  <si>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</si>
  <si>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</si>
  <si>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</si>
  <si>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</si>
  <si>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</si>
  <si>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</si>
  <si>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</si>
  <si>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</si>
  <si>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</si>
  <si>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</si>
  <si>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</si>
  <si>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</si>
  <si>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</si>
  <si>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</si>
  <si>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</si>
  <si>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</si>
  <si>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</si>
  <si>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</si>
  <si>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</si>
  <si>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</si>
  <si>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</si>
  <si>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</si>
  <si>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</si>
  <si>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</si>
  <si>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</si>
  <si>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</si>
  <si>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</si>
  <si>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</si>
  <si>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</si>
  <si>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</si>
  <si>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</si>
  <si>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</si>
  <si>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</si>
  <si>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</si>
  <si>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</si>
  <si>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</si>
  <si>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</si>
  <si>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</si>
  <si>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</si>
  <si>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</si>
  <si>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</si>
  <si>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</si>
  <si>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</si>
  <si>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</si>
  <si>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</si>
  <si>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</si>
  <si>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</si>
  <si>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</si>
  <si>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</si>
  <si>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</si>
  <si>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</si>
  <si>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</si>
  <si>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</si>
  <si>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</si>
  <si>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</si>
  <si>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</si>
  <si>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</si>
  <si>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</si>
  <si>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</si>
  <si>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</si>
  <si>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</si>
  <si>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</si>
  <si>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</si>
  <si>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</si>
  <si>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</si>
  <si>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</si>
  <si>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</si>
  <si>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</si>
  <si>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</si>
  <si>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</si>
  <si>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</si>
  <si>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</si>
  <si>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</si>
  <si>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</si>
  <si>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</si>
  <si>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</si>
  <si>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</si>
  <si>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</si>
  <si>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</si>
  <si>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</si>
  <si>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</si>
  <si>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</si>
  <si>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</si>
  <si>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</si>
  <si>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</si>
  <si>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</si>
  <si>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</si>
  <si>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</si>
  <si>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</si>
  <si>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</si>
  <si>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</si>
  <si>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</si>
  <si>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</si>
  <si>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</si>
  <si>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</si>
  <si>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</si>
  <si>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</si>
  <si>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</si>
  <si>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</si>
  <si>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</si>
  <si>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</si>
  <si>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</si>
  <si>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</si>
  <si>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</si>
  <si>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</si>
  <si>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</si>
  <si>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</si>
  <si>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</si>
  <si>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</si>
  <si>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</si>
  <si>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</si>
  <si>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</si>
  <si>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</si>
  <si>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</si>
  <si>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</si>
  <si>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</si>
  <si>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</si>
  <si>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</si>
  <si>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</si>
  <si>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</si>
  <si>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</si>
  <si>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</si>
  <si>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</si>
  <si>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</si>
  <si>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</si>
  <si>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</si>
  <si>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</si>
  <si>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</si>
  <si>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</si>
  <si>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</si>
  <si>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</si>
  <si>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</si>
  <si>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</si>
  <si>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</si>
  <si>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</si>
  <si>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</si>
  <si>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</si>
  <si>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</si>
  <si>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</si>
  <si>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</si>
  <si>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</si>
  <si>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</si>
  <si>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</si>
  <si>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</si>
  <si>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</si>
  <si>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</si>
  <si>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</si>
  <si>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</si>
  <si>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</si>
  <si>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</si>
  <si>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</si>
  <si>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</si>
  <si>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</si>
  <si>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</si>
  <si>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</si>
  <si>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</si>
  <si>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</si>
  <si>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</si>
  <si>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</si>
  <si>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</si>
  <si>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</si>
  <si>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</si>
  <si>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</si>
  <si>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</si>
  <si>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</si>
  <si>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</si>
  <si>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</si>
  <si>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</si>
  <si>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</si>
  <si>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</si>
  <si>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</si>
  <si>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</si>
  <si>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</si>
  <si>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</si>
  <si>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</si>
  <si>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</si>
  <si>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</si>
  <si>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</si>
  <si>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</si>
  <si>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</si>
  <si>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</si>
  <si>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</si>
  <si>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</si>
  <si>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</si>
  <si>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</si>
  <si>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</si>
  <si>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</si>
  <si>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</si>
  <si>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</si>
  <si>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</si>
  <si>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</si>
  <si>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</si>
  <si>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</si>
  <si>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</si>
  <si>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</si>
  <si>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</si>
  <si>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</si>
  <si>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</si>
  <si>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</si>
  <si>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</si>
  <si>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</si>
  <si>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</si>
  <si>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</si>
  <si>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</si>
  <si>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</si>
  <si>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</si>
  <si>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</si>
  <si>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</si>
  <si>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</si>
  <si>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</si>
  <si>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</si>
  <si>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</si>
  <si>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</si>
  <si>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</si>
  <si>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</si>
  <si>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</si>
  <si>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</si>
  <si>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</si>
  <si>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</si>
  <si>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</si>
  <si>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</si>
  <si>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</si>
  <si>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</si>
  <si>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</si>
  <si>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</si>
  <si>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</si>
  <si>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</si>
  <si>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</si>
  <si>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</si>
  <si>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</si>
  <si>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</si>
  <si>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</si>
  <si>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</si>
  <si>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</si>
  <si>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</si>
  <si>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</si>
  <si>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</si>
  <si>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</si>
  <si>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</si>
  <si>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</si>
  <si>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</si>
  <si>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</si>
  <si>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</si>
  <si>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</si>
  <si>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</si>
  <si>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</si>
  <si>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</si>
  <si>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</si>
  <si>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</si>
  <si>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</si>
  <si>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</si>
  <si>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</si>
  <si>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</si>
  <si>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</si>
  <si>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</si>
  <si>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</si>
  <si>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</si>
  <si>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</si>
  <si>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</si>
  <si>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</si>
  <si>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</si>
  <si>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</si>
  <si>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</si>
  <si>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</si>
  <si>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</si>
  <si>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</si>
  <si>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</si>
  <si>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</si>
  <si>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</si>
  <si>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</si>
  <si>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</si>
  <si>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</si>
  <si>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</si>
  <si>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</si>
  <si>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</si>
  <si>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</si>
  <si>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</si>
  <si>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</si>
  <si>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</si>
  <si>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</si>
  <si>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</si>
  <si>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</si>
  <si>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</si>
  <si>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</si>
  <si>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</si>
  <si>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</si>
  <si>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</si>
  <si>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</si>
  <si>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</si>
  <si>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</si>
  <si>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</si>
  <si>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</si>
  <si>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</si>
  <si>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</si>
  <si>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</si>
  <si>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</si>
  <si>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</si>
  <si>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</si>
  <si>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</si>
  <si>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</si>
  <si>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</si>
  <si>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</si>
  <si>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</si>
  <si>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</si>
  <si>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</si>
  <si>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</si>
  <si>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</si>
  <si>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</si>
  <si>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</si>
  <si>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</si>
  <si>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</si>
  <si>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</si>
  <si>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</si>
  <si>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</si>
  <si>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</si>
  <si>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</si>
  <si>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</si>
  <si>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</si>
  <si>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</si>
  <si>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</si>
  <si>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</si>
  <si>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</si>
  <si>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</si>
  <si>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</si>
  <si>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</si>
  <si>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</si>
  <si>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</si>
  <si>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</si>
  <si>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</si>
  <si>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</si>
  <si>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</si>
  <si>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</si>
  <si>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</si>
  <si>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</si>
  <si>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</si>
  <si>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</si>
  <si>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</si>
  <si>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</si>
  <si>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</si>
  <si>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</si>
  <si>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</si>
  <si>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</si>
  <si>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</si>
  <si>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</si>
  <si>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</si>
  <si>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</si>
  <si>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</si>
  <si>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</si>
  <si>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</si>
  <si>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</si>
  <si>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</si>
  <si>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</si>
  <si>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</si>
  <si>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</si>
  <si>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</si>
  <si>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</si>
  <si>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</si>
  <si>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</si>
  <si>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</si>
  <si>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</si>
  <si>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</si>
  <si>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</si>
  <si>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</si>
  <si>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</si>
  <si>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</si>
  <si>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</si>
  <si>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</si>
  <si>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</si>
  <si>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</si>
  <si>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</si>
  <si>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</si>
  <si>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</si>
  <si>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</si>
  <si>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</si>
  <si>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</si>
  <si>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</si>
  <si>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</si>
  <si>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</si>
  <si>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</si>
  <si>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</si>
  <si>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</si>
  <si>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</si>
  <si>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</si>
  <si>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</si>
  <si>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</si>
  <si>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</si>
  <si>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</si>
  <si>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</si>
  <si>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</si>
  <si>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</si>
  <si>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</si>
  <si>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</si>
  <si>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</si>
  <si>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</si>
  <si>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</si>
  <si>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</si>
  <si>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</si>
  <si>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</si>
  <si>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</si>
  <si>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</si>
  <si>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</si>
  <si>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</si>
  <si>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</si>
  <si>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</si>
  <si>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</si>
  <si>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</si>
  <si>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</si>
  <si>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</si>
  <si>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</si>
  <si>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</si>
  <si>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</si>
  <si>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</si>
  <si>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</si>
  <si>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</si>
  <si>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</si>
  <si>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</si>
  <si>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</si>
  <si>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</si>
  <si>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</si>
  <si>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</si>
  <si>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</si>
  <si>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</si>
  <si>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</si>
  <si>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</si>
  <si>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</si>
  <si>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</si>
  <si>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</si>
  <si>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</si>
  <si>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</si>
  <si>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</si>
  <si>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</si>
  <si>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</si>
  <si>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</si>
  <si>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</si>
  <si>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</si>
  <si>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</si>
  <si>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</si>
  <si>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</si>
  <si>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</si>
  <si>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</si>
  <si>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</si>
  <si>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</si>
  <si>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</si>
  <si>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</si>
  <si>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</si>
  <si>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</si>
  <si>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</si>
  <si>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</si>
  <si>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</si>
  <si>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</si>
  <si>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</si>
  <si>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</si>
  <si>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</si>
  <si>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</si>
  <si>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</si>
  <si>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</si>
  <si>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</si>
  <si>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</si>
  <si>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</si>
  <si>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</si>
  <si>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</si>
  <si>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</si>
  <si>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</si>
  <si>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</si>
  <si>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</si>
  <si>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</si>
  <si>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</si>
  <si>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</si>
  <si>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</si>
  <si>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</si>
  <si>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</si>
  <si>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</si>
  <si>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</si>
  <si>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</si>
  <si>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</si>
  <si>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</si>
  <si>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</si>
  <si>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</si>
  <si>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</si>
  <si>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</si>
  <si>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</si>
  <si>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</si>
  <si>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</si>
  <si>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</si>
  <si>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</si>
  <si>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</si>
  <si>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</si>
  <si>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</si>
  <si>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</si>
  <si>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</si>
  <si>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</si>
  <si>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</si>
  <si>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</si>
  <si>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</si>
  <si>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</si>
  <si>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</si>
  <si>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</si>
  <si>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</si>
  <si>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</si>
  <si>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</si>
  <si>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</si>
  <si>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</si>
  <si>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</si>
  <si>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</si>
  <si>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</si>
  <si>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</si>
  <si>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</si>
  <si>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</si>
  <si>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</si>
  <si>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</si>
  <si>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</si>
  <si>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</si>
  <si>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</si>
  <si>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</si>
  <si>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</si>
  <si>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</si>
  <si>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</si>
  <si>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</si>
  <si>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</si>
  <si>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</si>
  <si>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</si>
  <si>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</si>
  <si>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</si>
  <si>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</si>
  <si>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</si>
  <si>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</si>
  <si>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</si>
  <si>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</si>
  <si>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</si>
  <si>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</si>
  <si>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</si>
  <si>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</si>
  <si>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</si>
  <si>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</si>
  <si>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</si>
  <si>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</si>
  <si>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</si>
  <si>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</si>
  <si>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</si>
  <si>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</si>
  <si>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</si>
  <si>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</si>
  <si>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</si>
  <si>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</si>
  <si>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</si>
  <si>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</si>
  <si>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</si>
  <si>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</si>
  <si>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</si>
  <si>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</si>
  <si>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</si>
  <si>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</si>
  <si>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</si>
  <si>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</si>
  <si>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</si>
  <si>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</si>
  <si>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</si>
  <si>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</si>
  <si>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</si>
  <si>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</si>
  <si>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</si>
  <si>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</si>
  <si>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</si>
  <si>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</si>
  <si>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</si>
  <si>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</si>
  <si>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</si>
  <si>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</si>
  <si>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</si>
  <si>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</si>
  <si>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</si>
  <si>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</si>
  <si>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</si>
  <si>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</si>
  <si>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</si>
  <si>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</si>
  <si>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</si>
  <si>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</si>
  <si>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</si>
  <si>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</si>
  <si>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</si>
  <si>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</si>
  <si>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</si>
  <si>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</si>
  <si>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</si>
  <si>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</si>
  <si>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</si>
  <si>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</si>
  <si>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</si>
  <si>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</si>
  <si>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</si>
  <si>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</si>
  <si>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</si>
  <si>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</si>
  <si>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</si>
  <si>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</si>
  <si>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</si>
  <si>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</si>
  <si>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</si>
  <si>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</si>
  <si>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</si>
  <si>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</si>
  <si>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</si>
  <si>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</si>
  <si>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</si>
  <si>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</si>
  <si>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</si>
  <si>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</si>
  <si>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</si>
  <si>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</si>
  <si>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</si>
  <si>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</si>
  <si>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</si>
  <si>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</si>
  <si>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</si>
  <si>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</si>
  <si>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</si>
  <si>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</si>
  <si>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</si>
  <si>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</si>
  <si>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</si>
  <si>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</si>
  <si>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</si>
  <si>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</si>
  <si>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</si>
  <si>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</si>
  <si>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</si>
  <si>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</si>
  <si>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</si>
  <si>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</si>
  <si>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</si>
  <si>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</si>
  <si>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</si>
  <si>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</si>
  <si>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</si>
  <si>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</si>
  <si>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</si>
  <si>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</si>
  <si>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</si>
  <si>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</si>
  <si>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</si>
  <si>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</si>
  <si>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</si>
  <si>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</si>
  <si>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</si>
  <si>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</si>
  <si>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</si>
  <si>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</si>
  <si>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</si>
  <si>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</si>
  <si>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</si>
  <si>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</si>
  <si>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</si>
  <si>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</si>
  <si>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</si>
  <si>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</si>
  <si>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</si>
  <si>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</si>
  <si>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</si>
  <si>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</si>
  <si>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</si>
  <si>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</si>
  <si>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</si>
  <si>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</si>
  <si>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</si>
  <si>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</si>
  <si>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</si>
  <si>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</si>
  <si>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</si>
  <si>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</si>
  <si>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</si>
  <si>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</si>
  <si>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</si>
  <si>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</si>
  <si>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</si>
  <si>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</si>
  <si>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</si>
  <si>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</si>
  <si>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</si>
  <si>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</si>
  <si>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</si>
  <si>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</si>
  <si>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</si>
  <si>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</si>
  <si>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</si>
  <si>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</si>
  <si>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</si>
  <si>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</si>
  <si>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</si>
  <si>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</si>
  <si>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</si>
  <si>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</si>
  <si>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</si>
  <si>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</si>
  <si>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</si>
  <si>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</si>
  <si>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</si>
  <si>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</si>
  <si>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</si>
  <si>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</si>
  <si>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</si>
  <si>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</si>
  <si>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</si>
  <si>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</si>
  <si>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</si>
  <si>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</si>
  <si>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</si>
  <si>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</si>
  <si>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</si>
  <si>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</si>
  <si>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</si>
  <si>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</si>
  <si>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</si>
  <si>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</si>
  <si>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</si>
  <si>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</si>
  <si>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</si>
  <si>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</si>
  <si>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</si>
  <si>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</si>
  <si>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</si>
  <si>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</si>
  <si>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</si>
  <si>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</si>
  <si>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</si>
  <si>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</si>
  <si>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</si>
  <si>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</si>
  <si>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</si>
  <si>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</si>
  <si>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</si>
  <si>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</si>
  <si>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</si>
  <si>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</si>
  <si>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</si>
  <si>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</si>
  <si>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</si>
  <si>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</si>
  <si>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</si>
  <si>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</si>
  <si>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</si>
  <si>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</si>
  <si>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</si>
  <si>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</si>
  <si>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</si>
  <si>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</si>
  <si>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</si>
  <si>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</si>
  <si>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</si>
  <si>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</si>
  <si>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</si>
  <si>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</si>
  <si>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</si>
  <si>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</si>
  <si>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</si>
  <si>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</si>
  <si>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</si>
  <si>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</si>
  <si>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</si>
  <si>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</si>
  <si>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</si>
  <si>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</si>
  <si>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</si>
  <si>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</si>
  <si>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</si>
  <si>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</si>
  <si>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</si>
  <si>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</si>
  <si>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</si>
  <si>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</si>
  <si>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</si>
  <si>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</si>
  <si>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</si>
  <si>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</si>
  <si>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</si>
  <si>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</si>
  <si>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</si>
  <si>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</si>
  <si>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</si>
  <si>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</si>
  <si>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</si>
  <si>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</si>
  <si>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</si>
  <si>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</si>
  <si>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</si>
  <si>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</si>
  <si>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</si>
  <si>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</si>
  <si>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</si>
  <si>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</si>
  <si>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</si>
  <si>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</si>
  <si>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</si>
  <si>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</si>
  <si>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</si>
  <si>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</si>
  <si>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</si>
  <si>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</si>
  <si>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</si>
  <si>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</si>
  <si>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</si>
  <si>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</si>
  <si>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</si>
  <si>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</si>
  <si>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</si>
  <si>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</si>
  <si>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</si>
  <si>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</si>
  <si>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</si>
  <si>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</si>
  <si>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</si>
  <si>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</si>
  <si>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</si>
  <si>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</si>
  <si>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</si>
  <si>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</si>
  <si>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</si>
  <si>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</si>
  <si>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</si>
  <si>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</si>
  <si>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</si>
  <si>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</si>
  <si>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</si>
  <si>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</si>
  <si>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</si>
  <si>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</si>
  <si>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</si>
  <si>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</si>
  <si>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</si>
  <si>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</si>
  <si>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</si>
  <si>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</si>
  <si>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</si>
  <si>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</si>
  <si>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</si>
  <si>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</si>
  <si>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</si>
  <si>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</si>
  <si>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</si>
  <si>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</si>
  <si>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</si>
  <si>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</si>
  <si>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</si>
  <si>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</si>
  <si>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</si>
  <si>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</si>
  <si>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</si>
  <si>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</si>
  <si>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</si>
  <si>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</si>
  <si>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</si>
  <si>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</si>
  <si>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</si>
  <si>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</si>
  <si>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</si>
  <si>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</si>
  <si>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</si>
  <si>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</si>
  <si>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</si>
  <si>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</si>
  <si>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</si>
  <si>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</si>
  <si>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</si>
  <si>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</si>
  <si>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</si>
  <si>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</si>
  <si>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</si>
  <si>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</si>
  <si>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</si>
  <si>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</si>
  <si>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</si>
  <si>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</si>
  <si>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</si>
  <si>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</si>
  <si>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</si>
  <si>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</si>
  <si>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</si>
  <si>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</si>
  <si>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</si>
  <si>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</si>
  <si>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</si>
  <si>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</si>
  <si>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</si>
  <si>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</si>
  <si>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</si>
  <si>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</si>
  <si>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</si>
  <si>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</si>
  <si>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</si>
  <si>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</si>
  <si>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</si>
  <si>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</si>
  <si>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</si>
  <si>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</si>
  <si>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</si>
  <si>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</si>
  <si>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</si>
  <si>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</si>
  <si>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</si>
  <si>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</si>
  <si>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</si>
  <si>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</si>
  <si>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</si>
  <si>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</si>
  <si>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</si>
  <si>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</si>
  <si>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</si>
  <si>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</si>
  <si>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</si>
  <si>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</si>
  <si>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</si>
  <si>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</si>
  <si>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</si>
  <si>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</si>
  <si>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</si>
  <si>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</si>
  <si>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</si>
  <si>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</si>
  <si>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</si>
  <si>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</si>
  <si>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</si>
  <si>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</si>
  <si>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</si>
  <si>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</si>
  <si>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</si>
  <si>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</si>
  <si>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</si>
  <si>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</si>
  <si>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</si>
  <si>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</si>
  <si>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</si>
  <si>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</si>
  <si>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</si>
  <si>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</si>
  <si>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</si>
  <si>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</si>
  <si>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</si>
  <si>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</si>
  <si>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</si>
  <si>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</si>
  <si>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</si>
  <si>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</si>
  <si>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</si>
  <si>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</si>
  <si>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</si>
  <si>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</si>
  <si>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</si>
  <si>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</si>
  <si>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</si>
  <si>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</si>
  <si>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</si>
  <si>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</si>
  <si>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</si>
  <si>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</si>
  <si>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</si>
  <si>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</si>
  <si>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</si>
  <si>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</si>
  <si>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</si>
  <si>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</si>
  <si>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</si>
  <si>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</si>
  <si>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</si>
  <si>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</si>
  <si>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</si>
  <si>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</si>
  <si>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</si>
  <si>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</si>
  <si>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</si>
  <si>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</si>
  <si>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</si>
  <si>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</si>
  <si>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</si>
  <si>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</si>
  <si>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</si>
  <si>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</si>
  <si>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</si>
  <si>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</si>
  <si>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</si>
  <si>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</si>
  <si>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</si>
  <si>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</si>
  <si>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</si>
  <si>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</si>
  <si>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</si>
  <si>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</si>
  <si>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</si>
  <si>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</si>
  <si>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</si>
  <si>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</si>
  <si>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</si>
  <si>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</si>
  <si>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</si>
  <si>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</si>
  <si>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</si>
  <si>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</si>
  <si>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</si>
  <si>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</si>
  <si>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</si>
  <si>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</si>
  <si>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</si>
  <si>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</si>
  <si>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</si>
  <si>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</si>
  <si>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</si>
  <si>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</si>
  <si>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</si>
  <si>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</si>
  <si>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</si>
  <si>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</si>
  <si>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</si>
  <si>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</si>
  <si>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</si>
  <si>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</si>
  <si>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</si>
  <si>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</si>
  <si>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</si>
  <si>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</si>
  <si>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</si>
  <si>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</si>
  <si>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</si>
  <si>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</si>
  <si>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</si>
  <si>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</si>
  <si>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</si>
  <si>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</si>
  <si>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</si>
  <si>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</si>
  <si>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</si>
  <si>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</si>
  <si>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</si>
  <si>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</si>
  <si>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</si>
  <si>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</si>
  <si>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</si>
  <si>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</si>
  <si>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</si>
  <si>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</si>
  <si>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</si>
  <si>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</si>
  <si>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</si>
  <si>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</si>
  <si>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</si>
  <si>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</si>
  <si>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</si>
  <si>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</si>
  <si>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</si>
  <si>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</si>
  <si>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</si>
  <si>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</si>
  <si>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</si>
  <si>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</si>
  <si>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</si>
  <si>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</si>
  <si>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</si>
  <si>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</si>
  <si>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</si>
  <si>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</si>
  <si>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</si>
  <si>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</si>
  <si>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</si>
  <si>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</si>
  <si>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</si>
  <si>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</si>
  <si>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</si>
  <si>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</si>
  <si>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</si>
  <si>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</si>
  <si>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</si>
  <si>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</si>
  <si>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</si>
  <si>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</si>
  <si>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</si>
  <si>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</si>
  <si>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</si>
  <si>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</si>
  <si>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</si>
  <si>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</si>
  <si>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</si>
  <si>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</si>
  <si>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</si>
  <si>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</si>
  <si>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</si>
  <si>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</si>
  <si>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</si>
  <si>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</si>
  <si>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</si>
  <si>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</si>
  <si>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</si>
  <si>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</si>
  <si>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</si>
  <si>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</si>
  <si>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</si>
  <si>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</si>
  <si>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</si>
  <si>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</si>
  <si>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</si>
  <si>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</si>
  <si>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</si>
  <si>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</si>
  <si>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</si>
  <si>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</si>
  <si>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</si>
  <si>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</si>
  <si>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</si>
  <si>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</si>
  <si>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</si>
  <si>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</si>
  <si>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</si>
  <si>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</si>
  <si>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</si>
  <si>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</si>
  <si>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</si>
  <si>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</si>
  <si>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</si>
  <si>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</si>
  <si>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</si>
  <si>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</si>
  <si>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</si>
  <si>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</si>
  <si>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</si>
  <si>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</si>
  <si>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</si>
  <si>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</si>
  <si>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</si>
  <si>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</si>
  <si>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</si>
  <si>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</si>
  <si>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</si>
  <si>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</si>
  <si>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</si>
  <si>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</si>
  <si>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</si>
  <si>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</si>
  <si>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</si>
  <si>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</si>
  <si>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</si>
  <si>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</si>
  <si>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</si>
  <si>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</si>
  <si>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</si>
  <si>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</si>
  <si>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</si>
  <si>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</si>
  <si>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</si>
  <si>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</si>
  <si>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</si>
  <si>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</si>
  <si>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</si>
  <si>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</si>
  <si>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</si>
  <si>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</si>
  <si>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</si>
  <si>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</si>
  <si>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</si>
  <si>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</si>
  <si>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</si>
  <si>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</si>
  <si>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</si>
  <si>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</si>
  <si>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</si>
  <si>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</si>
  <si>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</si>
  <si>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</si>
  <si>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</si>
  <si>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</si>
  <si>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</si>
  <si>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</si>
  <si>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</si>
  <si>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</si>
  <si>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</si>
  <si>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</si>
  <si>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</si>
  <si>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</si>
  <si>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</si>
  <si>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</si>
  <si>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</si>
  <si>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</si>
  <si>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</si>
  <si>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</si>
  <si>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</si>
  <si>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</si>
  <si>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</si>
  <si>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</si>
  <si>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</si>
  <si>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</si>
  <si>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</si>
  <si>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</si>
  <si>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</si>
  <si>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</si>
  <si>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</si>
  <si>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</si>
  <si>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</si>
  <si>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</si>
  <si>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</si>
  <si>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</si>
  <si>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</si>
  <si>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</si>
  <si>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</si>
  <si>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</si>
  <si>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</si>
  <si>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</si>
  <si>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</si>
  <si>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</si>
  <si>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</si>
  <si>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</si>
  <si>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</si>
  <si>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</si>
  <si>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</si>
  <si>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</si>
  <si>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</si>
  <si>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</si>
  <si>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</si>
  <si>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</si>
  <si>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</si>
  <si>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</si>
  <si>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</si>
  <si>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</si>
  <si>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</si>
  <si>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</si>
  <si>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</si>
  <si>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</si>
  <si>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</si>
  <si>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</si>
  <si>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</si>
  <si>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</si>
  <si>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</si>
  <si>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</si>
  <si>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</si>
  <si>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</si>
  <si>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</si>
  <si>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</si>
  <si>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</si>
  <si>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</si>
  <si>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</si>
  <si>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</si>
  <si>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</si>
  <si>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</si>
  <si>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</si>
  <si>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</si>
  <si>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</si>
  <si>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</si>
  <si>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</si>
  <si>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</si>
  <si>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</si>
  <si>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</si>
  <si>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</si>
  <si>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</si>
  <si>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</si>
  <si>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</si>
  <si>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</si>
  <si>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</si>
  <si>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</si>
  <si>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</si>
  <si>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</si>
  <si>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</si>
  <si>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</si>
  <si>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</si>
  <si>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</si>
  <si>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</si>
  <si>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</si>
  <si>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</si>
  <si>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</si>
  <si>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</si>
  <si>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</si>
  <si>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</si>
  <si>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</si>
  <si>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</si>
  <si>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</si>
  <si>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</si>
  <si>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</si>
  <si>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</si>
  <si>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</si>
  <si>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</si>
  <si>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</si>
  <si>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</si>
  <si>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</si>
  <si>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</si>
  <si>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</si>
  <si>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</si>
  <si>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</si>
  <si>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</si>
  <si>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</si>
  <si>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</si>
  <si>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</si>
  <si>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</si>
  <si>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</si>
  <si>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</si>
  <si>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</si>
  <si>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</si>
  <si>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</si>
  <si>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</si>
  <si>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</si>
  <si>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</si>
  <si>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</si>
  <si>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</si>
  <si>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</si>
  <si>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</si>
  <si>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</si>
  <si>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</si>
  <si>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</si>
  <si>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</si>
  <si>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</si>
  <si>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</si>
  <si>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</si>
  <si>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</si>
  <si>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</si>
  <si>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</si>
  <si>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</si>
  <si>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</si>
  <si>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</si>
  <si>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</si>
  <si>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</si>
  <si>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</si>
  <si>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</si>
  <si>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</si>
  <si>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</si>
  <si>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</si>
  <si>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</si>
  <si>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</si>
  <si>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</si>
  <si>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</si>
  <si>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</si>
  <si>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</si>
  <si>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</si>
  <si>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</si>
  <si>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</si>
  <si>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</si>
  <si>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</si>
  <si>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</si>
  <si>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</si>
  <si>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</si>
  <si>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</si>
  <si>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</si>
  <si>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</si>
  <si>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</si>
  <si>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</si>
  <si>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</si>
  <si>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</si>
  <si>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</si>
  <si>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</si>
  <si>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</si>
  <si>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</si>
  <si>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</si>
  <si>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</si>
  <si>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</si>
  <si>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</si>
  <si>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</si>
  <si>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</si>
  <si>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</si>
  <si>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</si>
  <si>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</si>
  <si>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</si>
  <si>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</si>
  <si>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</si>
  <si>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</si>
  <si>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</si>
  <si>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</si>
  <si>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</si>
  <si>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</si>
  <si>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</si>
  <si>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</si>
  <si>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</si>
  <si>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</si>
  <si>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</si>
  <si>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</si>
  <si>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</si>
  <si>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</si>
  <si>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</si>
  <si>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</si>
  <si>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</si>
  <si>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</si>
  <si>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</si>
  <si>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</si>
  <si>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</si>
  <si>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</si>
  <si>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</si>
  <si>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</si>
  <si>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</si>
  <si>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</si>
  <si>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</si>
  <si>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</si>
  <si>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</si>
  <si>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</si>
  <si>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</si>
  <si>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</si>
  <si>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</si>
  <si>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</si>
  <si>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</si>
  <si>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</si>
  <si>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</si>
  <si>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</si>
  <si>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</si>
  <si>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</si>
  <si>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</si>
  <si>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</si>
  <si>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</si>
  <si>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</si>
  <si>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</si>
  <si>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</si>
  <si>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</si>
  <si>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</si>
  <si>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</si>
  <si>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</si>
  <si>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</si>
  <si>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</si>
  <si>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</si>
  <si>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</si>
  <si>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</si>
  <si>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</si>
  <si>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</si>
  <si>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</si>
  <si>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</si>
  <si>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</si>
  <si>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</si>
  <si>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</si>
  <si>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</si>
  <si>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</si>
  <si>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</si>
  <si>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</si>
  <si>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</si>
  <si>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</si>
  <si>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</si>
  <si>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</si>
  <si>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</si>
  <si>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</si>
  <si>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</si>
  <si>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</si>
  <si>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</si>
  <si>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</si>
  <si>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</si>
  <si>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</si>
  <si>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</si>
  <si>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</si>
  <si>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</si>
  <si>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</si>
  <si>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</si>
  <si>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</si>
  <si>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</si>
  <si>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</si>
  <si>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</si>
  <si>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</si>
  <si>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</si>
  <si>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</si>
  <si>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</si>
  <si>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</si>
  <si>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</si>
  <si>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</si>
  <si>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</si>
  <si>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</si>
  <si>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</si>
  <si>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</si>
  <si>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</si>
  <si>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</si>
  <si>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</si>
  <si>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</si>
  <si>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</si>
  <si>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</si>
  <si>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</si>
  <si>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</si>
  <si>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</si>
  <si>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</si>
  <si>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</si>
  <si>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</si>
  <si>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</si>
  <si>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</si>
  <si>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</si>
  <si>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</si>
  <si>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</si>
  <si>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</si>
  <si>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</si>
  <si>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</si>
  <si>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</si>
  <si>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</si>
  <si>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</si>
  <si>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</si>
  <si>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</si>
  <si>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</si>
  <si>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</si>
  <si>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</si>
  <si>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</si>
  <si>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</si>
  <si>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</si>
  <si>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</si>
  <si>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</si>
  <si>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</si>
  <si>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</si>
  <si>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</si>
  <si>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</si>
  <si>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</si>
  <si>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</si>
  <si>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</si>
  <si>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</si>
  <si>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</si>
  <si>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</si>
  <si>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</si>
  <si>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</si>
  <si>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</si>
  <si>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</si>
  <si>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</si>
  <si>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</si>
  <si>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</si>
  <si>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</si>
  <si>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</si>
  <si>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</si>
  <si>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</si>
  <si>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</si>
  <si>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</si>
  <si>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</si>
  <si>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</si>
  <si>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</si>
  <si>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</si>
  <si>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</si>
  <si>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</si>
  <si>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</si>
  <si>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</si>
  <si>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</si>
  <si>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</si>
  <si>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</si>
  <si>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</si>
  <si>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</si>
  <si>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</si>
  <si>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</si>
  <si>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</si>
  <si>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</si>
  <si>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</si>
  <si>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</si>
  <si>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</si>
  <si>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</si>
  <si>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</si>
  <si>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</si>
  <si>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</si>
  <si>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</si>
  <si>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</si>
  <si>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</si>
  <si>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</si>
  <si>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</si>
  <si>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</si>
  <si>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</si>
  <si>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</si>
  <si>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</si>
  <si>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</si>
  <si>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</si>
  <si>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</si>
  <si>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</si>
  <si>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</si>
  <si>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</si>
  <si>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</si>
  <si>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</si>
  <si>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</si>
  <si>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</si>
  <si>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</si>
  <si>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</si>
  <si>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</si>
  <si>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</si>
  <si>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</si>
  <si>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</si>
  <si>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</si>
  <si>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</si>
  <si>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</si>
  <si>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</si>
  <si>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</si>
  <si>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</si>
  <si>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</si>
  <si>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</si>
  <si>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</si>
  <si>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</si>
  <si>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</si>
  <si>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</si>
  <si>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</si>
  <si>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</si>
  <si>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</si>
  <si>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</si>
  <si>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</si>
  <si>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</si>
  <si>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</si>
  <si>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</si>
  <si>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</si>
  <si>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</si>
  <si>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</si>
  <si>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</si>
  <si>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</si>
  <si>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</si>
  <si>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</si>
  <si>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</si>
  <si>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</si>
  <si>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</si>
  <si>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</si>
  <si>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</si>
  <si>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</si>
  <si>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</si>
  <si>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</si>
  <si>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</si>
  <si>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</si>
  <si>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</si>
  <si>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</si>
  <si>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</si>
  <si>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</si>
  <si>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</si>
  <si>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</si>
  <si>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</si>
  <si>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</si>
  <si>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</si>
  <si>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</si>
  <si>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</si>
  <si>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</si>
  <si>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</si>
  <si>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</si>
  <si>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</si>
  <si>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</si>
  <si>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</si>
  <si>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</si>
  <si>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</si>
  <si>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</si>
  <si>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</si>
  <si>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</si>
  <si>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</si>
  <si>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</si>
  <si>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</si>
  <si>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</si>
  <si>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</si>
  <si>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</si>
  <si>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</si>
  <si>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</si>
  <si>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</si>
  <si>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</si>
  <si>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</si>
  <si>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</si>
  <si>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</si>
  <si>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</si>
  <si>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</si>
  <si>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</si>
  <si>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</si>
  <si>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</si>
  <si>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</si>
  <si>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</si>
  <si>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</si>
  <si>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</si>
  <si>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</si>
  <si>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</si>
  <si>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</si>
  <si>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</si>
  <si>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</si>
  <si>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</si>
  <si>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</si>
  <si>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</si>
  <si>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</si>
  <si>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</si>
  <si>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</si>
  <si>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</si>
  <si>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</si>
  <si>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</si>
  <si>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</si>
  <si>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</si>
  <si>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</si>
  <si>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</si>
  <si>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</si>
  <si>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</si>
  <si>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</si>
  <si>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</si>
  <si>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</si>
  <si>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</si>
  <si>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</si>
  <si>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</si>
  <si>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</si>
  <si>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</si>
  <si>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</si>
  <si>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</si>
  <si>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</si>
  <si>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</si>
  <si>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</si>
  <si>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</si>
  <si>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</si>
  <si>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</si>
  <si>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</si>
  <si>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</si>
  <si>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</si>
  <si>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</si>
  <si>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</si>
  <si>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</si>
  <si>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</si>
  <si>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</si>
  <si>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</si>
  <si>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</si>
  <si>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</si>
  <si>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</si>
  <si>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</si>
  <si>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</si>
  <si>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</si>
  <si>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</si>
  <si>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</si>
  <si>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</si>
  <si>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</si>
  <si>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</si>
  <si>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</si>
  <si>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</si>
  <si>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</si>
  <si>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</si>
  <si>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</si>
  <si>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</si>
  <si>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</si>
  <si>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</si>
  <si>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</si>
  <si>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</si>
  <si>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</si>
  <si>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</si>
  <si>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</si>
  <si>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</si>
  <si>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</si>
  <si>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</si>
  <si>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</si>
  <si>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</si>
  <si>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</si>
  <si>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</si>
  <si>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</si>
  <si>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</si>
  <si>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</si>
  <si>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</si>
  <si>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</si>
  <si>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</si>
  <si>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</si>
  <si>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</si>
  <si>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</si>
  <si>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</si>
  <si>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</si>
  <si>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</si>
  <si>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</si>
  <si>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</si>
  <si>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</si>
  <si>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</si>
  <si>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</si>
  <si>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</si>
  <si>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</si>
  <si>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</si>
  <si>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</si>
  <si>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</si>
  <si>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</si>
  <si>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</si>
  <si>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</si>
  <si>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</si>
  <si>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</si>
  <si>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</si>
  <si>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</si>
  <si>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</si>
  <si>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</si>
  <si>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</si>
  <si>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</si>
  <si>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</si>
  <si>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</si>
  <si>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</si>
  <si>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</si>
  <si>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</si>
  <si>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</si>
  <si>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</si>
  <si>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</si>
  <si>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</si>
  <si>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</si>
  <si>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</si>
  <si>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</si>
  <si>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</si>
  <si>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</si>
  <si>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</si>
  <si>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</si>
  <si>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</si>
  <si>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</si>
  <si>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</si>
  <si>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</si>
  <si>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</si>
  <si>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</si>
  <si>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</si>
  <si>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</si>
  <si>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</si>
  <si>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</si>
  <si>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</si>
  <si>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</si>
  <si>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</si>
  <si>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</si>
  <si>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</si>
  <si>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</si>
  <si>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</si>
  <si>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</si>
  <si>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</si>
  <si>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</si>
  <si>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</si>
  <si>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</si>
  <si>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</si>
  <si>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</si>
  <si>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</si>
  <si>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</si>
  <si>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</si>
  <si>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</si>
  <si>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</si>
  <si>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</si>
  <si>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</si>
  <si>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</si>
  <si>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</si>
  <si>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</si>
  <si>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</si>
  <si>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</si>
  <si>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</si>
  <si>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</si>
  <si>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</si>
  <si>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</si>
  <si>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</si>
  <si>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</si>
  <si>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</si>
  <si>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</si>
  <si>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</si>
  <si>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</si>
  <si>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</si>
  <si>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</si>
  <si>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</si>
  <si>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</si>
  <si>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</si>
  <si>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</si>
  <si>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</si>
  <si>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</si>
  <si>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</si>
  <si>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</si>
  <si>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</si>
  <si>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</si>
  <si>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</si>
  <si>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</si>
  <si>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</si>
  <si>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</si>
  <si>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</si>
  <si>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</si>
  <si>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</si>
  <si>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</si>
  <si>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</si>
  <si>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</si>
  <si>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</si>
  <si>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</si>
  <si>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</si>
  <si>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</si>
  <si>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</si>
  <si>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</si>
  <si>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</si>
  <si>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</si>
  <si>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</si>
  <si>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</si>
  <si>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</si>
  <si>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</si>
  <si>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</si>
  <si>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</si>
  <si>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</si>
  <si>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</si>
  <si>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</si>
  <si>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</si>
  <si>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</si>
  <si>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</si>
  <si>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</si>
  <si>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</si>
  <si>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</si>
  <si>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</si>
  <si>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</si>
  <si>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</si>
  <si>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</si>
  <si>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</si>
  <si>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</si>
  <si>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</si>
  <si>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</si>
  <si>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</si>
  <si>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</si>
  <si>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</si>
  <si>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</si>
  <si>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</si>
  <si>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</si>
  <si>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</si>
  <si>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</si>
  <si>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</si>
  <si>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</si>
  <si>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</si>
  <si>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</si>
  <si>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</si>
  <si>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</si>
  <si>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</si>
  <si>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</si>
  <si>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</si>
  <si>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</si>
  <si>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</si>
  <si>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</si>
  <si>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</si>
  <si>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</si>
  <si>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</si>
  <si>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</si>
  <si>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</si>
  <si>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</si>
  <si>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</si>
  <si>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</si>
  <si>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</si>
  <si>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</si>
  <si>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</si>
  <si>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</si>
  <si>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</si>
  <si>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</si>
  <si>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</si>
  <si>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</si>
  <si>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</si>
  <si>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</si>
  <si>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</si>
  <si>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</si>
  <si>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</si>
  <si>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</si>
  <si>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</si>
  <si>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</si>
  <si>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</si>
  <si>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</si>
  <si>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</si>
  <si>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</si>
  <si>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</si>
  <si>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</si>
  <si>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</si>
  <si>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</si>
  <si>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</si>
  <si>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</si>
  <si>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</si>
  <si>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</si>
  <si>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</si>
  <si>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</si>
  <si>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</si>
  <si>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</si>
  <si>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</si>
  <si>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</si>
  <si>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</si>
  <si>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</si>
  <si>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</si>
  <si>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</si>
  <si>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</si>
  <si>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</si>
  <si>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</si>
  <si>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</si>
  <si>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</si>
  <si>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</si>
  <si>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</si>
  <si>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</si>
  <si>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</si>
  <si>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</si>
  <si>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</si>
  <si>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</si>
  <si>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</si>
  <si>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</si>
  <si>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</si>
  <si>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</si>
  <si>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</si>
  <si>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</si>
  <si>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</si>
  <si>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</si>
  <si>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</si>
  <si>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</si>
  <si>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</si>
  <si>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</si>
  <si>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</si>
  <si>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</si>
  <si>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</si>
  <si>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</si>
  <si>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</si>
  <si>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</si>
  <si>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</si>
  <si>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</si>
  <si>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</si>
  <si>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</si>
  <si>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</si>
  <si>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</si>
  <si>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</si>
  <si>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</si>
  <si>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</si>
  <si>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</si>
  <si>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</si>
  <si>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</si>
  <si>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</si>
  <si>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</si>
  <si>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</si>
  <si>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</si>
  <si>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</si>
  <si>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</si>
  <si>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</si>
  <si>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</si>
  <si>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</si>
  <si>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</si>
  <si>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</si>
  <si>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</si>
  <si>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</si>
  <si>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</si>
  <si>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</si>
  <si>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</si>
  <si>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</si>
  <si>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</si>
  <si>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</si>
  <si>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</si>
  <si>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</si>
  <si>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</si>
  <si>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</si>
  <si>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</si>
  <si>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</si>
  <si>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</si>
  <si>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</si>
  <si>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</si>
  <si>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</si>
  <si>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</si>
  <si>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</si>
  <si>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</si>
  <si>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</si>
  <si>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</si>
  <si>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</si>
  <si>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</si>
  <si>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</si>
  <si>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</si>
  <si>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</si>
  <si>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</si>
  <si>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</si>
  <si>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</si>
  <si>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</si>
  <si>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</si>
  <si>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</si>
  <si>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</si>
  <si>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</si>
  <si>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</si>
  <si>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</si>
  <si>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</si>
  <si>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</si>
  <si>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</si>
  <si>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</si>
  <si>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</si>
  <si>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</si>
  <si>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</si>
  <si>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</si>
  <si>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</si>
  <si>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</si>
  <si>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</si>
  <si>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</si>
  <si>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</si>
  <si>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</si>
  <si>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</si>
  <si>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</si>
  <si>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</si>
  <si>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</si>
  <si>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</si>
  <si>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</si>
  <si>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</si>
  <si>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</si>
  <si>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</si>
  <si>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</si>
  <si>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</si>
  <si>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</si>
  <si>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</si>
  <si>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</si>
  <si>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</si>
  <si>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</si>
  <si>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</si>
  <si>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</si>
  <si>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</si>
  <si>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</si>
  <si>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</si>
  <si>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</si>
  <si>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</si>
  <si>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</si>
  <si>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</si>
  <si>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</si>
  <si>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</si>
  <si>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</si>
  <si>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</si>
  <si>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</si>
  <si>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</si>
  <si>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</si>
  <si>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</si>
  <si>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</si>
  <si>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</si>
  <si>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</si>
  <si>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</si>
  <si>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</si>
  <si>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</si>
  <si>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</si>
  <si>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</si>
  <si>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</si>
  <si>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</si>
  <si>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</si>
  <si>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</si>
  <si>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</si>
  <si>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</si>
  <si>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</si>
  <si>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</si>
  <si>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</si>
  <si>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</si>
  <si>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</si>
  <si>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</si>
  <si>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</si>
  <si>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</si>
  <si>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</si>
  <si>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</si>
  <si>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</si>
  <si>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</si>
  <si>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</si>
  <si>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</si>
  <si>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</si>
  <si>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</si>
  <si>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</si>
  <si>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</si>
  <si>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</si>
  <si>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</si>
  <si>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</si>
  <si>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</si>
  <si>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</si>
  <si>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</si>
  <si>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</si>
  <si>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</si>
  <si>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</si>
  <si>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</si>
  <si>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</si>
  <si>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</si>
  <si>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</si>
  <si>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</si>
  <si>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</si>
  <si>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</si>
  <si>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</si>
  <si>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</si>
  <si>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</si>
  <si>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</si>
  <si>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</si>
  <si>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</si>
  <si>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</si>
  <si>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</si>
  <si>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</si>
  <si>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</si>
  <si>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</si>
  <si>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</si>
  <si>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</si>
  <si>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</si>
  <si>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</si>
  <si>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</si>
  <si>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</si>
  <si>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</si>
  <si>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</si>
  <si>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</si>
  <si>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</si>
  <si>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</si>
  <si>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</si>
  <si>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</si>
  <si>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</si>
  <si>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</si>
  <si>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</si>
  <si>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</si>
  <si>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</si>
  <si>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</si>
  <si>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</si>
  <si>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</si>
  <si>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</si>
  <si>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</si>
  <si>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</si>
  <si>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</si>
  <si>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</si>
  <si>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</si>
  <si>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</si>
  <si>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</si>
  <si>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</si>
  <si>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</si>
  <si>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</si>
  <si>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</si>
  <si>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</si>
  <si>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</si>
  <si>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</si>
  <si>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</si>
  <si>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</si>
  <si>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</si>
  <si>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</si>
  <si>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</si>
  <si>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</si>
  <si>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</si>
  <si>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</si>
  <si>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</si>
  <si>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</si>
  <si>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</si>
  <si>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</si>
  <si>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</si>
  <si>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</si>
  <si>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</si>
  <si>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</si>
  <si>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</si>
  <si>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</si>
  <si>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</si>
  <si>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</si>
  <si>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</si>
  <si>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</si>
  <si>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</si>
  <si>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</si>
  <si>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</si>
  <si>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</si>
  <si>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</si>
  <si>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</si>
  <si>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</si>
  <si>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</si>
  <si>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</si>
  <si>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</si>
  <si>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</si>
  <si>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</si>
  <si>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</si>
  <si>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</si>
  <si>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</si>
  <si>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</si>
  <si>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</si>
  <si>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</si>
  <si>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</si>
  <si>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</si>
  <si>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</si>
  <si>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</si>
  <si>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</si>
  <si>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</si>
  <si>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</si>
  <si>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</si>
  <si>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</si>
  <si>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</si>
  <si>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</si>
  <si>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</si>
  <si>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</si>
  <si>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</si>
  <si>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</si>
  <si>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</si>
  <si>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</si>
  <si>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</si>
  <si>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</si>
  <si>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</si>
  <si>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</si>
  <si>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</si>
  <si>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</si>
  <si>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</si>
  <si>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</si>
  <si>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</si>
  <si>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</si>
  <si>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</si>
  <si>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</si>
  <si>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</si>
  <si>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</si>
  <si>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</si>
  <si>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</si>
  <si>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</si>
  <si>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</si>
  <si>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</si>
  <si>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</si>
  <si>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</si>
  <si>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</si>
  <si>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</si>
  <si>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</si>
  <si>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</si>
  <si>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</si>
  <si>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</si>
  <si>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</si>
  <si>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</si>
  <si>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</si>
  <si>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</si>
  <si>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</si>
  <si>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</si>
  <si>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</si>
  <si>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</si>
  <si>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</si>
  <si>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</si>
  <si>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</si>
  <si>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</si>
  <si>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</si>
  <si>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</si>
  <si>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</si>
  <si>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</si>
  <si>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</si>
  <si>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</si>
  <si>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</si>
  <si>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</si>
  <si>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</si>
  <si>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</si>
  <si>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</si>
  <si>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</si>
  <si>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</si>
  <si>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</si>
  <si>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</si>
  <si>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</si>
  <si>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</si>
  <si>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</si>
  <si>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</si>
  <si>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</si>
  <si>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</si>
  <si>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</si>
  <si>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</si>
  <si>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</si>
  <si>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</si>
  <si>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</si>
  <si>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</si>
  <si>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</si>
  <si>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</si>
  <si>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</si>
  <si>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</si>
  <si>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</si>
  <si>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</si>
  <si>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</si>
  <si>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</si>
  <si>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</si>
  <si>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</si>
  <si>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</si>
  <si>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</si>
  <si>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</si>
  <si>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</si>
  <si>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</si>
  <si>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</si>
  <si>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</si>
  <si>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</si>
  <si>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</si>
  <si>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</si>
  <si>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</si>
  <si>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</si>
  <si>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</si>
  <si>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</si>
  <si>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</si>
  <si>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</si>
  <si>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</si>
  <si>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</si>
  <si>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</si>
  <si>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</si>
  <si>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</si>
  <si>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</si>
  <si>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</si>
  <si>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</si>
  <si>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</si>
  <si>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</si>
  <si>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</si>
  <si>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</si>
  <si>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</si>
  <si>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</si>
  <si>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</si>
  <si>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</si>
  <si>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</si>
  <si>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</si>
  <si>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</si>
  <si>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</si>
  <si>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</si>
  <si>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</si>
  <si>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</si>
  <si>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</si>
  <si>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</si>
  <si>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</si>
  <si>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</si>
  <si>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</si>
  <si>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</si>
  <si>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</si>
  <si>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</si>
  <si>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</si>
  <si>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</si>
  <si>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</si>
  <si>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</si>
  <si>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</si>
  <si>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</si>
  <si>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</si>
  <si>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</si>
  <si>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</si>
  <si>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</si>
  <si>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</si>
  <si>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</si>
  <si>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</si>
  <si>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</si>
  <si>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</si>
  <si>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</si>
  <si>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</si>
  <si>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</si>
  <si>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</si>
  <si>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</si>
  <si>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</si>
  <si>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</si>
  <si>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</si>
  <si>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</si>
  <si>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</si>
  <si>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</si>
  <si>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</si>
  <si>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</si>
  <si>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</si>
  <si>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</si>
  <si>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</si>
  <si>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</si>
  <si>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</si>
  <si>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</si>
  <si>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</si>
  <si>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</si>
  <si>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</si>
  <si>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</si>
  <si>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</si>
  <si>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</si>
  <si>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</si>
  <si>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</si>
  <si>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</si>
  <si>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</si>
  <si>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</si>
  <si>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</si>
  <si>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</si>
  <si>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</si>
  <si>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</si>
  <si>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</si>
  <si>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</si>
  <si>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</si>
  <si>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</si>
  <si>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</si>
  <si>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</si>
  <si>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</si>
  <si>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</si>
  <si>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</si>
  <si>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</si>
  <si>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</si>
  <si>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</si>
  <si>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</si>
  <si>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</si>
  <si>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</si>
  <si>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</si>
  <si>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</si>
  <si>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</si>
  <si>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</si>
  <si>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</si>
  <si>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</si>
  <si>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</si>
  <si>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</si>
  <si>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</si>
  <si>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</si>
  <si>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</si>
  <si>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</si>
  <si>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</si>
  <si>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</si>
  <si>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</si>
  <si>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</si>
  <si>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</si>
  <si>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</si>
  <si>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</si>
  <si>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</si>
  <si>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</si>
  <si>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</si>
  <si>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</si>
  <si>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</si>
  <si>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</si>
  <si>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</si>
  <si>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</si>
  <si>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</si>
  <si>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</si>
  <si>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</si>
  <si>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</si>
  <si>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</si>
  <si>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</si>
  <si>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</si>
  <si>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</si>
  <si>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</si>
  <si>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</si>
  <si>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</si>
  <si>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</si>
  <si>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</si>
  <si>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</si>
  <si>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</si>
  <si>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</si>
  <si>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</si>
  <si>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</si>
  <si>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</si>
  <si>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</si>
  <si>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</si>
  <si>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</si>
  <si>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</si>
  <si>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</si>
  <si>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</si>
  <si>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</si>
  <si>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</si>
  <si>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</si>
  <si>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</si>
  <si>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</si>
  <si>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</si>
  <si>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</si>
  <si>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</si>
  <si>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</si>
  <si>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</si>
  <si>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</si>
  <si>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</si>
  <si>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</si>
  <si>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</si>
  <si>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</si>
  <si>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</si>
  <si>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</si>
  <si>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</si>
  <si>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</si>
  <si>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</si>
  <si>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</si>
  <si>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</si>
  <si>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</si>
  <si>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</si>
  <si>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</si>
  <si>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</si>
  <si>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</si>
  <si>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</si>
  <si>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</si>
  <si>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</si>
  <si>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</si>
  <si>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</si>
  <si>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</si>
  <si>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</si>
  <si>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</si>
  <si>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</si>
  <si>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</si>
  <si>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</si>
  <si>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</si>
  <si>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</si>
  <si>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</si>
  <si>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</si>
  <si>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</si>
  <si>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</si>
  <si>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</si>
  <si>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</si>
  <si>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</si>
  <si>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</si>
  <si>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</si>
  <si>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</si>
  <si>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</si>
  <si>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</si>
  <si>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</si>
  <si>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</si>
  <si>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</si>
  <si>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</si>
  <si>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</si>
  <si>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</si>
  <si>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</si>
  <si>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</si>
  <si>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</si>
  <si>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</si>
  <si>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</si>
  <si>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</si>
  <si>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</si>
  <si>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</si>
  <si>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</si>
  <si>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</si>
  <si>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</si>
  <si>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</si>
  <si>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</si>
  <si>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</si>
  <si>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</si>
  <si>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</si>
  <si>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</si>
  <si>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</si>
  <si>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</si>
  <si>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</si>
  <si>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</si>
  <si>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</si>
  <si>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</si>
  <si>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</si>
  <si>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</si>
  <si>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</si>
  <si>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</si>
  <si>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</si>
  <si>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</si>
  <si>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</si>
  <si>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</si>
  <si>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</si>
  <si>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</si>
  <si>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</si>
  <si>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</si>
  <si>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</si>
  <si>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</si>
  <si>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</si>
  <si>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</si>
  <si>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</si>
  <si>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</si>
  <si>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</si>
  <si>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</si>
  <si>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</si>
  <si>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</si>
  <si>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</si>
  <si>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</si>
  <si>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</si>
  <si>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</si>
  <si>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</si>
  <si>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</si>
  <si>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</si>
  <si>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</si>
  <si>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</si>
  <si>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</si>
  <si>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</si>
  <si>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</si>
  <si>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</si>
  <si>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</si>
  <si>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</si>
  <si>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</si>
  <si>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</si>
  <si>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</si>
  <si>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</si>
  <si>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</si>
  <si>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</si>
  <si>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</si>
  <si>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</si>
  <si>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</si>
  <si>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</si>
  <si>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</si>
  <si>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</si>
  <si>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</si>
  <si>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</si>
  <si>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</si>
  <si>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</si>
  <si>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</si>
  <si>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</si>
  <si>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</si>
  <si>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</si>
  <si>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</si>
  <si>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</si>
  <si>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</si>
  <si>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</si>
  <si>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</si>
  <si>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</si>
  <si>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</si>
  <si>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</si>
  <si>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</si>
  <si>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</si>
  <si>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</si>
  <si>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</si>
  <si>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</si>
  <si>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</si>
  <si>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</si>
  <si>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</si>
  <si>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</si>
  <si>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</si>
  <si>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</si>
  <si>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</si>
  <si>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</si>
  <si>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</si>
  <si>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</si>
  <si>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</si>
  <si>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</si>
  <si>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</si>
  <si>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</si>
  <si>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</si>
  <si>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</si>
  <si>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</si>
  <si>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</si>
  <si>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</si>
  <si>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</si>
  <si>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</si>
  <si>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</si>
  <si>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</si>
  <si>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</si>
  <si>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</si>
  <si>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</si>
  <si>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</si>
  <si>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</si>
  <si>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</si>
  <si>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</si>
  <si>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</si>
  <si>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</si>
  <si>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</si>
  <si>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</si>
  <si>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</si>
  <si>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</si>
  <si>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</si>
  <si>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</si>
  <si>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</si>
  <si>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</si>
  <si>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</si>
  <si>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</si>
  <si>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</si>
  <si>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</si>
  <si>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</si>
  <si>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</si>
  <si>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</si>
  <si>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</si>
  <si>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</si>
  <si>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</si>
  <si>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</si>
  <si>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</si>
  <si>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</si>
  <si>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</si>
  <si>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</si>
  <si>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</si>
  <si>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</si>
  <si>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</si>
  <si>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</si>
  <si>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</si>
  <si>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</si>
  <si>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</si>
  <si>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</si>
  <si>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</si>
  <si>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</si>
  <si>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</si>
  <si>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</si>
  <si>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</si>
  <si>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</si>
  <si>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</si>
  <si>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</si>
  <si>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</si>
  <si>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</si>
  <si>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</si>
  <si>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</si>
  <si>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</si>
  <si>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</si>
  <si>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</si>
  <si>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</si>
  <si>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</si>
  <si>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</si>
  <si>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</si>
  <si>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</si>
  <si>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</si>
  <si>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</si>
  <si>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</si>
  <si>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</si>
  <si>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</si>
  <si>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</si>
  <si>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</si>
  <si>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</si>
  <si>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</si>
  <si>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</si>
  <si>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</si>
  <si>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</si>
  <si>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</si>
  <si>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</si>
  <si>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</si>
  <si>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</si>
  <si>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</si>
  <si>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</si>
  <si>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</si>
  <si>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</si>
  <si>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</si>
  <si>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</si>
  <si>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</si>
  <si>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</si>
  <si>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</si>
  <si>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</si>
  <si>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</si>
  <si>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</si>
  <si>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</si>
  <si>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</si>
  <si>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</si>
  <si>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</si>
  <si>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</si>
  <si>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</si>
  <si>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</si>
  <si>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</si>
  <si>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</si>
  <si>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</si>
  <si>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</si>
  <si>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</si>
  <si>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</si>
  <si>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</si>
  <si>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</si>
  <si>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</si>
  <si>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</si>
  <si>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</si>
  <si>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</si>
  <si>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</si>
  <si>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</si>
  <si>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</si>
  <si>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</si>
  <si>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</si>
  <si>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</si>
  <si>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</si>
  <si>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</si>
  <si>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</si>
  <si>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</si>
  <si>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</si>
  <si>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</si>
  <si>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</si>
  <si>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</si>
  <si>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</si>
  <si>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</si>
  <si>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</si>
  <si>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</si>
  <si>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</si>
  <si>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</si>
  <si>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</si>
  <si>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</si>
  <si>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</si>
  <si>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</si>
  <si>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</si>
  <si>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</si>
  <si>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</si>
  <si>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</si>
  <si>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</si>
  <si>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</si>
  <si>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</si>
  <si>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</si>
  <si>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</si>
  <si>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</si>
  <si>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</si>
  <si>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</si>
  <si>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</si>
  <si>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</si>
  <si>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</si>
  <si>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</si>
  <si>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</si>
  <si>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</si>
  <si>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</si>
  <si>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</si>
  <si>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</si>
  <si>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</si>
  <si>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</si>
  <si>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</si>
  <si>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</si>
  <si>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</si>
  <si>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</si>
  <si>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</si>
  <si>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</si>
  <si>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</si>
  <si>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</si>
  <si>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</si>
  <si>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</si>
  <si>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</si>
  <si>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</si>
  <si>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</si>
  <si>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</si>
  <si>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</si>
  <si>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</si>
  <si>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</si>
  <si>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</si>
  <si>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</si>
  <si>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</si>
  <si>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</si>
  <si>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</si>
  <si>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</si>
  <si>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</si>
  <si>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</si>
  <si>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</si>
  <si>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</si>
  <si>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</si>
  <si>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</si>
  <si>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</si>
  <si>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</si>
  <si>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</si>
  <si>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</si>
  <si>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</si>
  <si>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</si>
  <si>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</si>
  <si>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</si>
  <si>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</si>
  <si>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</si>
  <si>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</si>
  <si>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</si>
  <si>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</si>
  <si>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</si>
  <si>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</si>
  <si>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</si>
  <si>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</si>
  <si>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</si>
  <si>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</si>
  <si>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</si>
  <si>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</si>
  <si>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</si>
  <si>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</si>
  <si>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</si>
  <si>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</si>
  <si>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</si>
  <si>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</si>
  <si>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</si>
  <si>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</si>
  <si>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</si>
  <si>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</si>
  <si>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</si>
  <si>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</si>
  <si>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</si>
  <si>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</si>
  <si>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</si>
  <si>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</si>
  <si>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</si>
  <si>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</si>
  <si>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</si>
  <si>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</si>
  <si>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</si>
  <si>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</si>
  <si>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</si>
  <si>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</si>
  <si>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</si>
  <si>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</si>
  <si>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</si>
  <si>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</si>
  <si>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</si>
  <si>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</si>
  <si>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</si>
  <si>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</si>
  <si>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</si>
  <si>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</si>
  <si>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</si>
  <si>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</si>
  <si>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</si>
  <si>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</si>
  <si>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</si>
  <si>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</si>
  <si>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</si>
  <si>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</si>
  <si>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</si>
  <si>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</si>
  <si>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</si>
  <si>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</si>
  <si>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</si>
  <si>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</si>
  <si>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</si>
  <si>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</si>
  <si>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</si>
  <si>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</si>
  <si>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</si>
  <si>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</si>
  <si>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</si>
  <si>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</si>
  <si>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</si>
  <si>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</si>
  <si>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</si>
  <si>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</si>
  <si>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</si>
  <si>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</si>
  <si>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</si>
  <si>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</si>
  <si>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</si>
  <si>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</si>
  <si>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</si>
  <si>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</si>
  <si>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</si>
  <si>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</si>
  <si>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</si>
  <si>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</si>
  <si>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</si>
  <si>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</si>
  <si>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</si>
  <si>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</si>
  <si>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</si>
  <si>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</si>
  <si>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</si>
  <si>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</si>
  <si>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</si>
  <si>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</si>
  <si>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</si>
  <si>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</si>
  <si>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</si>
  <si>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</si>
  <si>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</si>
  <si>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</si>
  <si>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</si>
  <si>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</si>
  <si>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</si>
  <si>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</si>
  <si>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</si>
  <si>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</si>
  <si>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</si>
  <si>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</si>
  <si>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</si>
  <si>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</si>
  <si>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</si>
  <si>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</si>
  <si>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</si>
  <si>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</si>
  <si>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</si>
  <si>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</si>
  <si>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</si>
  <si>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</si>
  <si>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</si>
  <si>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</si>
  <si>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</si>
  <si>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</si>
  <si>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</si>
  <si>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</si>
  <si>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</si>
  <si>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</si>
  <si>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</si>
  <si>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</si>
  <si>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</si>
  <si>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</si>
  <si>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</si>
  <si>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</si>
  <si>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</si>
  <si>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</si>
  <si>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</si>
  <si>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</si>
  <si>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</si>
  <si>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</si>
  <si>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</si>
  <si>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</si>
  <si>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</si>
  <si>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</si>
  <si>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</si>
  <si>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</si>
  <si>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</si>
  <si>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</si>
  <si>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</si>
  <si>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</si>
  <si>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</si>
  <si>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</si>
  <si>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</si>
  <si>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</si>
  <si>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</si>
  <si>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</si>
  <si>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</si>
  <si>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</si>
  <si>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</si>
  <si>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</si>
  <si>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</si>
  <si>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</si>
  <si>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</si>
  <si>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</si>
  <si>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</si>
  <si>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</si>
  <si>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</si>
  <si>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</si>
  <si>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</si>
  <si>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</si>
  <si>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</si>
  <si>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</si>
  <si>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</si>
  <si>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</si>
  <si>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</si>
  <si>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</si>
  <si>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</si>
  <si>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</si>
  <si>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</si>
  <si>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</si>
  <si>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</si>
  <si>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</si>
  <si>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</si>
  <si>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</si>
  <si>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</si>
  <si>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</si>
  <si>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</si>
  <si>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</si>
  <si>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</si>
  <si>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</si>
  <si>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</si>
  <si>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</si>
  <si>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</si>
  <si>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</si>
  <si>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</si>
  <si>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</si>
  <si>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</si>
  <si>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</si>
  <si>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</si>
  <si>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</si>
  <si>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</si>
  <si>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</si>
  <si>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</si>
  <si>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</si>
  <si>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</si>
  <si>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</si>
  <si>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</si>
  <si>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</si>
  <si>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</si>
  <si>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</si>
  <si>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</si>
  <si>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</si>
  <si>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</si>
  <si>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</si>
  <si>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</si>
  <si>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</si>
  <si>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</si>
  <si>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</si>
  <si>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</si>
  <si>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</si>
  <si>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</si>
  <si>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</si>
  <si>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</si>
  <si>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</si>
  <si>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</si>
  <si>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</si>
  <si>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</si>
  <si>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</si>
  <si>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</si>
  <si>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</si>
  <si>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</si>
  <si>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</si>
  <si>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</si>
  <si>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</si>
  <si>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</si>
  <si>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</si>
  <si>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</si>
  <si>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</si>
  <si>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</si>
  <si>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</si>
  <si>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</si>
  <si>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</si>
  <si>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</si>
  <si>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</si>
  <si>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</si>
  <si>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</si>
  <si>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</si>
  <si>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</si>
  <si>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</si>
  <si>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</si>
  <si>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</si>
  <si>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</si>
  <si>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</si>
  <si>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</si>
  <si>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</si>
  <si>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</si>
  <si>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</si>
  <si>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</si>
  <si>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</si>
  <si>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</si>
  <si>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</si>
  <si>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</si>
  <si>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</si>
  <si>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</si>
  <si>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</si>
  <si>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</si>
  <si>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</si>
  <si>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</si>
  <si>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</si>
  <si>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</si>
  <si>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</si>
  <si>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</si>
  <si>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</si>
  <si>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</si>
  <si>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</si>
  <si>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</si>
  <si>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</si>
  <si>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</si>
  <si>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</si>
  <si>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</si>
  <si>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</si>
  <si>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</si>
  <si>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</si>
  <si>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</si>
  <si>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</si>
  <si>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</si>
  <si>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</si>
  <si>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</si>
  <si>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</si>
  <si>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</si>
  <si>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</si>
  <si>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</si>
  <si>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</si>
  <si>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</si>
  <si>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</si>
  <si>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</si>
  <si>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</si>
  <si>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</si>
  <si>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</si>
  <si>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</si>
  <si>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</si>
  <si>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</si>
  <si>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</si>
  <si>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</si>
  <si>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</si>
  <si>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</si>
  <si>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</si>
  <si>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</si>
  <si>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</si>
  <si>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</si>
  <si>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</si>
  <si>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</si>
  <si>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</si>
  <si>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</si>
  <si>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</si>
  <si>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</si>
  <si>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</si>
  <si>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</si>
  <si>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</si>
  <si>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</si>
  <si>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</si>
  <si>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</si>
  <si>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</si>
  <si>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</si>
  <si>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</si>
  <si>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</si>
  <si>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</si>
  <si>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</si>
  <si>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</si>
  <si>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</si>
  <si>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</si>
  <si>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</si>
  <si>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</si>
  <si>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</si>
  <si>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</si>
  <si>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</si>
  <si>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</si>
  <si>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</si>
  <si>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</si>
  <si>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</si>
  <si>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</si>
  <si>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</si>
  <si>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</si>
  <si>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</si>
  <si>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</si>
  <si>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</si>
  <si>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</si>
  <si>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</si>
  <si>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</si>
  <si>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</si>
  <si>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</si>
  <si>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</si>
  <si>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</si>
  <si>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</si>
  <si>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</si>
  <si>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</si>
  <si>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</si>
  <si>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</si>
  <si>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</si>
  <si>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</si>
  <si>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</si>
  <si>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</si>
  <si>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</si>
  <si>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</si>
  <si>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</si>
  <si>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</si>
  <si>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</si>
  <si>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</si>
  <si>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</si>
  <si>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</si>
  <si>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</si>
  <si>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</si>
  <si>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</si>
  <si>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</si>
  <si>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</si>
  <si>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</si>
  <si>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</si>
  <si>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</si>
  <si>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</si>
  <si>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</si>
  <si>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</si>
  <si>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</si>
  <si>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</si>
  <si>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</si>
  <si>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</si>
  <si>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</si>
  <si>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</si>
  <si>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</si>
  <si>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</si>
  <si>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</si>
  <si>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</si>
  <si>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</si>
  <si>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</si>
  <si>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</si>
  <si>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</si>
  <si>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</si>
  <si>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</si>
  <si>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</si>
  <si>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</si>
  <si>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</si>
  <si>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</si>
  <si>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</si>
  <si>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</si>
  <si>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</si>
  <si>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</si>
  <si>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</si>
  <si>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</si>
  <si>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</si>
  <si>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</si>
  <si>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</si>
  <si>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</si>
  <si>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</si>
  <si>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</si>
  <si>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</si>
  <si>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</si>
  <si>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</si>
  <si>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</si>
  <si>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</si>
  <si>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</si>
  <si>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</si>
  <si>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</si>
  <si>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</si>
  <si>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</si>
  <si>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</si>
  <si>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</si>
  <si>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</si>
  <si>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</si>
  <si>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</si>
  <si>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</si>
  <si>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</si>
  <si>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</si>
  <si>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</si>
  <si>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</si>
  <si>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</si>
  <si>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</si>
  <si>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</si>
  <si>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</si>
  <si>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</si>
  <si>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</si>
  <si>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</si>
  <si>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</si>
  <si>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</si>
  <si>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</si>
  <si>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</si>
  <si>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</si>
  <si>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</si>
  <si>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</si>
  <si>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</si>
  <si>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</si>
  <si>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</si>
  <si>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</si>
  <si>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</si>
  <si>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</si>
  <si>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</si>
  <si>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</si>
  <si>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</si>
  <si>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</si>
  <si>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</si>
  <si>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</si>
  <si>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</si>
  <si>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</si>
  <si>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</si>
  <si>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</si>
  <si>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</si>
  <si>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</si>
  <si>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</si>
  <si>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</si>
  <si>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</si>
  <si>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</si>
  <si>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</si>
  <si>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</si>
  <si>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</si>
  <si>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</si>
  <si>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</si>
  <si>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</si>
  <si>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</si>
  <si>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</si>
  <si>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</si>
  <si>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</si>
  <si>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</si>
  <si>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</si>
  <si>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</si>
  <si>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</si>
  <si>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</si>
  <si>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</si>
  <si>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</si>
  <si>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</si>
  <si>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</si>
  <si>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</si>
  <si>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</si>
  <si>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</si>
  <si>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</si>
  <si>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</si>
  <si>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</si>
  <si>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</si>
  <si>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</si>
  <si>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</si>
  <si>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</si>
  <si>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</si>
  <si>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</si>
  <si>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</si>
  <si>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</si>
  <si>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</si>
  <si>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</si>
  <si>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</si>
  <si>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</si>
  <si>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</si>
  <si>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</si>
  <si>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</si>
  <si>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</si>
  <si>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</si>
  <si>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</si>
  <si>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</si>
  <si>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</si>
  <si>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</si>
  <si>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</si>
  <si>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</si>
  <si>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</si>
  <si>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</si>
  <si>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</si>
  <si>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</si>
  <si>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</si>
  <si>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</si>
  <si>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</si>
  <si>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</si>
  <si>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</si>
  <si>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</si>
  <si>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</si>
  <si>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</si>
  <si>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</si>
  <si>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</si>
  <si>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</si>
  <si>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</si>
  <si>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</si>
  <si>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</si>
  <si>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</si>
  <si>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</si>
  <si>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</si>
  <si>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</si>
  <si>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</si>
  <si>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</si>
  <si>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</si>
  <si>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</si>
  <si>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</si>
  <si>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</si>
  <si>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</si>
  <si>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</si>
  <si>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</si>
  <si>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</si>
  <si>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</si>
  <si>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</si>
  <si>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</si>
  <si>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</si>
  <si>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</si>
  <si>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</si>
  <si>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</si>
  <si>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</si>
  <si>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</si>
  <si>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</si>
  <si>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</si>
  <si>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</si>
  <si>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</si>
  <si>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</si>
  <si>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</si>
  <si>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</si>
  <si>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</si>
  <si>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</si>
  <si>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</si>
  <si>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</si>
  <si>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</si>
  <si>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</si>
  <si>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</si>
  <si>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</si>
  <si>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</si>
  <si>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</si>
  <si>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</si>
  <si>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</si>
  <si>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</si>
  <si>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</si>
  <si>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</si>
  <si>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</si>
  <si>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</si>
  <si>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</si>
  <si>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</si>
  <si>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</si>
  <si>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</si>
  <si>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</si>
  <si>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</si>
  <si>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</si>
  <si>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</si>
  <si>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</si>
  <si>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</si>
  <si>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</si>
  <si>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</si>
  <si>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</si>
  <si>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</si>
  <si>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</si>
  <si>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</si>
  <si>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</si>
  <si>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</si>
  <si>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</si>
  <si>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</si>
  <si>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</si>
  <si>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</si>
  <si>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</si>
  <si>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</si>
  <si>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</si>
  <si>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</si>
  <si>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</si>
  <si>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</si>
  <si>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</si>
  <si>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</si>
  <si>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</si>
  <si>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</si>
  <si>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</si>
  <si>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</si>
  <si>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</si>
  <si>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</si>
  <si>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</si>
  <si>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</si>
  <si>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</si>
  <si>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</si>
  <si>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</si>
  <si>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</si>
  <si>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</si>
  <si>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</si>
  <si>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</si>
  <si>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</si>
  <si>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</si>
  <si>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</si>
  <si>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</si>
  <si>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</si>
  <si>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</si>
  <si>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</si>
  <si>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</si>
  <si>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</si>
  <si>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</si>
  <si>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</si>
  <si>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</si>
  <si>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</si>
  <si>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</si>
  <si>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</si>
  <si>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</si>
  <si>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</si>
  <si>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</si>
  <si>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</si>
  <si>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</si>
  <si>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</si>
  <si>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</si>
  <si>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</si>
  <si>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</si>
  <si>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</si>
  <si>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</si>
  <si>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</si>
  <si>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</si>
  <si>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</si>
  <si>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</si>
  <si>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</si>
  <si>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</si>
  <si>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</si>
  <si>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</si>
  <si>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</si>
  <si>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</si>
  <si>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</si>
  <si>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</si>
  <si>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</si>
  <si>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</si>
  <si>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</si>
  <si>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</si>
  <si>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</si>
  <si>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</si>
  <si>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</si>
  <si>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</si>
  <si>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</si>
  <si>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</si>
  <si>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</si>
  <si>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</si>
  <si>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</si>
  <si>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</si>
  <si>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</si>
  <si>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</si>
  <si>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</si>
  <si>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</si>
  <si>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</si>
  <si>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</si>
  <si>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</si>
  <si>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</si>
  <si>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</si>
  <si>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</si>
  <si>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</si>
  <si>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</si>
  <si>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</si>
  <si>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</si>
  <si>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</si>
  <si>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</si>
  <si>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</si>
  <si>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</si>
  <si>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</si>
  <si>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</si>
  <si>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</si>
  <si>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</si>
  <si>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</si>
  <si>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</si>
  <si>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</si>
  <si>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</si>
  <si>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</si>
  <si>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</si>
  <si>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</si>
  <si>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</si>
  <si>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</si>
  <si>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</si>
  <si>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</si>
  <si>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</si>
  <si>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</si>
  <si>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</si>
  <si>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</si>
  <si>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</si>
  <si>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</si>
  <si>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</si>
  <si>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</si>
  <si>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</si>
  <si>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</si>
  <si>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</si>
  <si>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</si>
  <si>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</si>
  <si>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</si>
  <si>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</si>
  <si>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</si>
  <si>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</si>
  <si>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</si>
  <si>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</si>
  <si>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</si>
  <si>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</si>
  <si>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</si>
  <si>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</si>
  <si>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</si>
  <si>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</si>
  <si>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</si>
  <si>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</si>
  <si>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</si>
  <si>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</si>
  <si>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</si>
  <si>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</si>
  <si>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</si>
  <si>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</si>
  <si>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</si>
  <si>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</si>
  <si>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</si>
  <si>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</si>
  <si>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</si>
  <si>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</si>
  <si>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</si>
  <si>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</si>
  <si>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</si>
  <si>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</si>
  <si>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</si>
  <si>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</si>
  <si>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</si>
  <si>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</si>
  <si>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</si>
  <si>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</si>
  <si>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</si>
  <si>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</si>
  <si>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</si>
  <si>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</si>
  <si>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</si>
  <si>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</si>
  <si>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</si>
  <si>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</si>
  <si>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</si>
  <si>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</si>
  <si>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</si>
  <si>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</si>
  <si>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</si>
  <si>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</si>
  <si>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</si>
  <si>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</si>
  <si>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</si>
  <si>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</si>
  <si>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</si>
  <si>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</si>
  <si>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</si>
  <si>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</si>
  <si>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</si>
  <si>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</si>
  <si>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</si>
  <si>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</si>
  <si>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</si>
  <si>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</si>
  <si>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</si>
  <si>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</si>
  <si>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</si>
  <si>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</si>
  <si>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</si>
  <si>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</si>
  <si>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</si>
  <si>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</si>
  <si>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</si>
  <si>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</si>
  <si>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</si>
  <si>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</si>
  <si>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</si>
  <si>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</si>
  <si>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</si>
  <si>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</si>
  <si>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</si>
  <si>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</si>
  <si>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</si>
  <si>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</si>
  <si>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</si>
  <si>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</si>
  <si>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</si>
  <si>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</si>
  <si>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</si>
  <si>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</si>
  <si>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</si>
  <si>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</si>
  <si>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</si>
  <si>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</si>
  <si>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</si>
  <si>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</si>
  <si>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</si>
  <si>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</si>
  <si>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</si>
  <si>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</si>
  <si>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</si>
  <si>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</si>
  <si>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</si>
  <si>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</si>
  <si>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</si>
  <si>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</si>
  <si>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</si>
  <si>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</si>
  <si>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</si>
  <si>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</si>
  <si>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</si>
  <si>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</si>
  <si>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</si>
  <si>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</si>
  <si>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</si>
  <si>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</si>
  <si>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</si>
  <si>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</si>
  <si>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</si>
  <si>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</si>
  <si>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</si>
  <si>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</si>
  <si>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</si>
  <si>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</si>
  <si>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</si>
  <si>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</si>
  <si>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</si>
  <si>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</si>
  <si>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</si>
  <si>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</si>
  <si>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</si>
  <si>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</si>
  <si>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</si>
  <si>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</si>
  <si>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</si>
  <si>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</si>
  <si>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</si>
  <si>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</si>
  <si>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</si>
  <si>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</si>
  <si>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</si>
  <si>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</si>
  <si>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</si>
  <si>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</si>
  <si>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</si>
  <si>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</si>
  <si>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</si>
  <si>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</si>
  <si>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</si>
  <si>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</si>
  <si>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</si>
  <si>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</si>
  <si>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</si>
  <si>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</si>
  <si>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</si>
  <si>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</si>
  <si>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</si>
  <si>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</si>
  <si>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</si>
  <si>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</si>
  <si>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</si>
  <si>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</si>
  <si>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</si>
  <si>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</si>
  <si>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</si>
  <si>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</si>
  <si>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</si>
  <si>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</si>
  <si>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</si>
  <si>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</si>
  <si>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</si>
  <si>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</si>
  <si>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</si>
  <si>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</si>
  <si>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</si>
  <si>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</si>
  <si>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</si>
  <si>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</si>
  <si>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</si>
  <si>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</si>
  <si>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</si>
  <si>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</si>
  <si>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</si>
  <si>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</si>
  <si>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</si>
  <si>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</si>
  <si>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</si>
  <si>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</si>
  <si>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</si>
  <si>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</si>
  <si>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</si>
  <si>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</si>
  <si>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</si>
  <si>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</si>
  <si>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</si>
  <si>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</si>
  <si>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</si>
  <si>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</si>
  <si>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</si>
  <si>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</si>
  <si>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</si>
  <si>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</si>
  <si>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</si>
  <si>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</si>
  <si>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</si>
  <si>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</si>
  <si>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</si>
  <si>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</si>
  <si>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</si>
  <si>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</si>
  <si>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</si>
  <si>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</si>
  <si>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</si>
  <si>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</si>
  <si>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</si>
  <si>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</si>
  <si>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</si>
  <si>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</si>
  <si>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</si>
  <si>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</si>
  <si>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</si>
  <si>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</si>
  <si>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</si>
  <si>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</si>
  <si>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</si>
  <si>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</si>
  <si>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</si>
  <si>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</si>
  <si>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</si>
  <si>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</si>
  <si>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</si>
  <si>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</si>
  <si>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</si>
  <si>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</si>
  <si>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</si>
  <si>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</si>
  <si>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</si>
  <si>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</si>
  <si>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</si>
  <si>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</si>
  <si>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</si>
  <si>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</si>
  <si>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</si>
  <si>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</si>
  <si>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</si>
  <si>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</si>
  <si>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</si>
  <si>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</si>
  <si>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</si>
  <si>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</si>
  <si>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</si>
  <si>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</si>
  <si>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</si>
  <si>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</si>
  <si>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</si>
  <si>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</si>
  <si>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</si>
  <si>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</si>
  <si>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</si>
  <si>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</si>
  <si>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</si>
  <si>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</si>
  <si>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</si>
  <si>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</si>
  <si>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</si>
  <si>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</si>
  <si>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</si>
  <si>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</si>
  <si>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</si>
  <si>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</si>
  <si>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</si>
  <si>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</si>
  <si>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</si>
  <si>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</si>
  <si>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</si>
  <si>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</si>
  <si>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</si>
  <si>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</si>
  <si>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</si>
  <si>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</si>
  <si>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</si>
  <si>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</si>
  <si>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</si>
  <si>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</si>
  <si>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</si>
  <si>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</si>
  <si>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</si>
  <si>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</si>
  <si>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</si>
  <si>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</si>
  <si>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</si>
  <si>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</si>
  <si>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</si>
  <si>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</si>
  <si>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</si>
  <si>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</si>
  <si>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</si>
  <si>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</si>
  <si>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</si>
  <si>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</si>
  <si>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</si>
  <si>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</si>
  <si>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</si>
  <si>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</si>
  <si>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</si>
  <si>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</si>
  <si>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</si>
  <si>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</si>
  <si>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</si>
  <si>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</si>
  <si>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</si>
  <si>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</si>
  <si>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</si>
  <si>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</si>
  <si>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</si>
  <si>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</si>
  <si>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</si>
  <si>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</si>
  <si>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</si>
  <si>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</si>
  <si>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</si>
  <si>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</si>
  <si>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</si>
  <si>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</si>
  <si>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</si>
  <si>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</si>
  <si>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</si>
  <si>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</si>
  <si>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</si>
  <si>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</si>
  <si>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</si>
  <si>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</si>
  <si>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</si>
  <si>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</si>
  <si>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</si>
  <si>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</si>
  <si>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</si>
  <si>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</si>
  <si>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</si>
  <si>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</si>
  <si>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</si>
  <si>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</si>
  <si>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</si>
  <si>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</si>
  <si>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</si>
  <si>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</si>
  <si>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</si>
  <si>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</si>
  <si>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</si>
  <si>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</si>
  <si>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</si>
  <si>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</si>
  <si>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</si>
  <si>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</si>
  <si>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</si>
  <si>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</si>
  <si>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</si>
  <si>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</si>
  <si>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</si>
  <si>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</si>
  <si>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</si>
  <si>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</si>
  <si>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</si>
  <si>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</si>
  <si>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</si>
  <si>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</si>
  <si>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</si>
  <si>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</si>
  <si>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</si>
  <si>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</si>
  <si>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</si>
  <si>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</si>
  <si>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</si>
  <si>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</si>
  <si>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</si>
  <si>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</si>
  <si>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</si>
  <si>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</si>
  <si>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</si>
  <si>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</si>
  <si>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</si>
  <si>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</si>
  <si>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</si>
  <si>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</si>
  <si>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</si>
  <si>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</si>
  <si>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</si>
  <si>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</si>
  <si>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</si>
  <si>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</si>
  <si>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</si>
  <si>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</si>
  <si>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</si>
  <si>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</si>
  <si>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</si>
  <si>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</si>
  <si>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</si>
  <si>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</si>
  <si>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</si>
  <si>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</si>
  <si>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</si>
  <si>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</si>
  <si>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</si>
  <si>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</si>
  <si>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</si>
  <si>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</si>
  <si>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</si>
  <si>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</si>
  <si>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</si>
  <si>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</si>
  <si>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</si>
  <si>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</si>
  <si>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</si>
  <si>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</si>
  <si>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</si>
  <si>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</si>
  <si>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</si>
  <si>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</si>
  <si>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</si>
  <si>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</si>
  <si>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</si>
  <si>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</si>
  <si>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</si>
  <si>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</si>
  <si>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</si>
  <si>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</si>
  <si>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</si>
  <si>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</si>
  <si>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</si>
  <si>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</si>
  <si>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</si>
  <si>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</si>
  <si>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</si>
  <si>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</si>
  <si>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</si>
  <si>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</si>
  <si>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</si>
  <si>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</si>
  <si>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</si>
  <si>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</si>
  <si>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</si>
  <si>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</si>
  <si>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</si>
  <si>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</si>
  <si>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</si>
  <si>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</si>
  <si>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</si>
  <si>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</si>
  <si>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</si>
  <si>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</si>
  <si>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</si>
  <si>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</si>
  <si>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</si>
  <si>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</si>
  <si>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</si>
  <si>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</si>
  <si>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</si>
  <si>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</si>
  <si>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</si>
  <si>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</si>
  <si>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</si>
  <si>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</si>
  <si>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</si>
  <si>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</si>
  <si>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</si>
  <si>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</si>
  <si>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</si>
  <si>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</si>
  <si>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</si>
  <si>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</si>
  <si>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</si>
  <si>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</si>
  <si>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</si>
  <si>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</si>
  <si>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</si>
  <si>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</si>
  <si>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</si>
  <si>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</si>
  <si>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</si>
  <si>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</si>
  <si>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</si>
  <si>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</si>
  <si>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</si>
  <si>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</si>
  <si>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</si>
  <si>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</si>
  <si>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</si>
  <si>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</si>
  <si>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</si>
  <si>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</si>
  <si>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</si>
  <si>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</si>
  <si>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</si>
  <si>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</si>
  <si>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</si>
  <si>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</si>
  <si>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</si>
  <si>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</si>
  <si>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</si>
  <si>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</si>
  <si>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</si>
  <si>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</si>
  <si>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</si>
  <si>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</si>
  <si>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</si>
  <si>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</si>
  <si>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</si>
  <si>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</si>
  <si>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</si>
  <si>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</si>
  <si>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</si>
  <si>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</si>
  <si>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</si>
  <si>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</si>
  <si>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</si>
  <si>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</si>
  <si>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</si>
  <si>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</si>
  <si>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</si>
  <si>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</si>
  <si>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</si>
  <si>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</si>
  <si>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</si>
  <si>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</si>
  <si>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</si>
  <si>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</si>
  <si>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</si>
  <si>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</si>
  <si>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</si>
  <si>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</si>
  <si>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</si>
  <si>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</si>
  <si>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</si>
  <si>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</si>
  <si>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</si>
  <si>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</si>
  <si>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</si>
  <si>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</si>
  <si>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</si>
  <si>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</si>
  <si>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</si>
  <si>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</si>
  <si>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</si>
  <si>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</si>
  <si>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</si>
  <si>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</si>
  <si>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</si>
  <si>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</si>
  <si>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</si>
  <si>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</si>
  <si>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</si>
  <si>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</si>
  <si>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</si>
  <si>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</si>
  <si>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</si>
  <si>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</si>
  <si>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</si>
  <si>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</si>
  <si>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</si>
  <si>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</si>
  <si>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</si>
  <si>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</si>
  <si>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</si>
  <si>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</si>
  <si>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</si>
  <si>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</si>
  <si>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</si>
  <si>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</si>
  <si>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</si>
  <si>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</si>
  <si>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</si>
  <si>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</si>
  <si>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</si>
  <si>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</si>
  <si>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</si>
  <si>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</si>
  <si>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</si>
  <si>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</si>
  <si>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</si>
  <si>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</si>
  <si>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</si>
  <si>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</si>
  <si>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</si>
  <si>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</si>
  <si>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</si>
  <si>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</si>
  <si>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</si>
  <si>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</si>
  <si>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</si>
  <si>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</si>
  <si>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</si>
  <si>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</si>
  <si>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</si>
  <si>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</si>
  <si>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</si>
  <si>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</si>
  <si>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</si>
  <si>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</si>
  <si>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</si>
  <si>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</si>
  <si>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</si>
  <si>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</si>
  <si>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</si>
  <si>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</si>
  <si>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</si>
  <si>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</si>
  <si>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</si>
  <si>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</si>
  <si>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</si>
  <si>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</si>
  <si>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</si>
  <si>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</si>
  <si>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</si>
  <si>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</si>
  <si>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</si>
  <si>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</si>
  <si>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</si>
  <si>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</si>
  <si>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</si>
  <si>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</si>
  <si>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</si>
  <si>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</si>
  <si>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</si>
  <si>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</si>
  <si>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</si>
  <si>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</si>
  <si>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</si>
  <si>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</si>
  <si>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</si>
  <si>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</si>
  <si>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</si>
  <si>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</si>
  <si>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</si>
  <si>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</si>
  <si>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</si>
  <si>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</si>
  <si>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</si>
  <si>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</si>
  <si>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</si>
  <si>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</si>
  <si>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</si>
  <si>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</si>
  <si>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</si>
  <si>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</si>
  <si>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</si>
  <si>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</si>
  <si>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</si>
  <si>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</si>
  <si>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</si>
  <si>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</si>
  <si>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</si>
  <si>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</si>
  <si>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</si>
  <si>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</si>
  <si>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</si>
  <si>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</si>
  <si>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</si>
  <si>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</si>
  <si>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</si>
  <si>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</si>
  <si>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</si>
  <si>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</si>
  <si>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</si>
  <si>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</si>
  <si>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</si>
  <si>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</si>
  <si>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</si>
  <si>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</si>
  <si>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</si>
  <si>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</si>
  <si>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</si>
  <si>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</si>
  <si>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</si>
  <si>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</si>
  <si>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</si>
  <si>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</si>
  <si>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</si>
  <si>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</si>
  <si>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</si>
  <si>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</si>
  <si>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</si>
  <si>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</si>
  <si>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</si>
  <si>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</si>
  <si>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</si>
  <si>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</si>
  <si>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</si>
  <si>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</si>
  <si>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</si>
  <si>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</si>
  <si>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</si>
  <si>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</si>
  <si>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</si>
  <si>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</si>
  <si>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</si>
  <si>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</si>
  <si>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</si>
  <si>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</si>
  <si>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</si>
  <si>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</si>
  <si>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</si>
  <si>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</si>
  <si>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</si>
  <si>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</si>
  <si>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</si>
  <si>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</si>
  <si>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</si>
  <si>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</si>
  <si>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</si>
  <si>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</si>
  <si>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</si>
  <si>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</si>
  <si>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</si>
  <si>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</si>
  <si>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</si>
  <si>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</si>
  <si>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</si>
  <si>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</si>
  <si>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</si>
  <si>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</si>
  <si>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</si>
  <si>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</si>
  <si>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</si>
  <si>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</si>
  <si>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</si>
  <si>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</si>
  <si>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</si>
  <si>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</si>
  <si>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</si>
  <si>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</si>
  <si>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</si>
  <si>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</si>
  <si>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</si>
  <si>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</si>
  <si>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</si>
  <si>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</si>
  <si>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</si>
  <si>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</si>
  <si>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</si>
  <si>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</si>
  <si>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</si>
  <si>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</si>
  <si>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</si>
  <si>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</si>
  <si>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</si>
  <si>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</si>
  <si>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</si>
  <si>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</si>
  <si>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</si>
  <si>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</si>
  <si>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</si>
  <si>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</si>
  <si>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</si>
  <si>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</si>
  <si>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</si>
  <si>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</si>
  <si>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</si>
  <si>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</si>
  <si>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</si>
  <si>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</si>
  <si>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</si>
  <si>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</si>
  <si>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</si>
  <si>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</si>
  <si>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</si>
  <si>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</si>
  <si>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</si>
  <si>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</si>
  <si>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</si>
  <si>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</si>
  <si>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</si>
  <si>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</si>
  <si>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</si>
  <si>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</si>
  <si>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</si>
  <si>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</si>
  <si>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</si>
  <si>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</si>
  <si>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</si>
  <si>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</si>
  <si>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</si>
  <si>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</si>
  <si>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</si>
  <si>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</si>
  <si>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</si>
  <si>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</si>
  <si>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</si>
  <si>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</si>
  <si>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</si>
  <si>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</si>
  <si>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</si>
  <si>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</si>
  <si>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</si>
  <si>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</si>
  <si>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</si>
  <si>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</si>
  <si>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</si>
  <si>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</si>
  <si>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</si>
  <si>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</si>
  <si>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</si>
  <si>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</si>
  <si>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</si>
  <si>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</si>
  <si>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</si>
  <si>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</si>
  <si>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</si>
  <si>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</si>
  <si>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</si>
  <si>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</si>
  <si>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</si>
  <si>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</si>
  <si>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</si>
  <si>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</si>
  <si>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</si>
  <si>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</si>
  <si>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</si>
  <si>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</si>
  <si>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</si>
  <si>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</si>
  <si>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</si>
  <si>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</si>
  <si>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</si>
  <si>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</si>
  <si>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</si>
  <si>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</si>
  <si>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</si>
  <si>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</si>
  <si>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</si>
  <si>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</si>
  <si>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</si>
  <si>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</si>
  <si>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</si>
  <si>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</si>
  <si>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</si>
  <si>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</si>
  <si>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</si>
  <si>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</si>
  <si>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</si>
  <si>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</si>
  <si>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</si>
  <si>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</si>
  <si>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</si>
  <si>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</si>
  <si>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</si>
  <si>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</si>
  <si>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</si>
  <si>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</si>
  <si>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</si>
  <si>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</si>
  <si>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</si>
  <si>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</si>
  <si>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</si>
  <si>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</si>
  <si>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</si>
  <si>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</si>
  <si>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</si>
  <si>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</si>
  <si>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</si>
  <si>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</si>
  <si>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</si>
  <si>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</si>
  <si>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</si>
  <si>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</si>
  <si>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</si>
  <si>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</si>
  <si>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</si>
  <si>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</si>
  <si>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</si>
  <si>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</si>
  <si>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</si>
  <si>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</si>
  <si>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</si>
  <si>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</si>
  <si>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</si>
  <si>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</si>
  <si>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</si>
  <si>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</si>
  <si>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</si>
  <si>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</si>
  <si>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</si>
  <si>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</si>
  <si>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</si>
  <si>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</si>
  <si>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</si>
  <si>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</si>
  <si>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</si>
  <si>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</si>
  <si>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</si>
  <si>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</si>
  <si>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</si>
  <si>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</si>
  <si>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</si>
  <si>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</si>
  <si>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</si>
  <si>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</si>
  <si>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</si>
  <si>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</si>
  <si>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</si>
  <si>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</si>
  <si>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</si>
  <si>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</si>
  <si>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</si>
  <si>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</si>
  <si>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</si>
  <si>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</si>
  <si>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</si>
  <si>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</si>
  <si>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</si>
  <si>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</si>
  <si>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</si>
  <si>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</si>
  <si>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</si>
  <si>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</si>
  <si>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</si>
  <si>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</si>
  <si>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</si>
  <si>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</si>
  <si>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</si>
  <si>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</si>
  <si>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</si>
  <si>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</si>
  <si>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</si>
  <si>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</si>
  <si>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</si>
  <si>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</si>
  <si>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</si>
  <si>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</si>
  <si>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</si>
  <si>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</si>
  <si>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</si>
  <si>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</si>
  <si>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</si>
  <si>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</si>
  <si>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</si>
  <si>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</si>
  <si>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</si>
  <si>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</si>
  <si>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</si>
  <si>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</si>
  <si>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</si>
  <si>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</si>
  <si>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</si>
  <si>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</si>
  <si>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</si>
  <si>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</si>
  <si>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</si>
  <si>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</si>
  <si>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</si>
  <si>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</si>
  <si>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</si>
  <si>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</si>
  <si>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</si>
  <si>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</si>
  <si>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</si>
  <si>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</si>
  <si>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</si>
  <si>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</si>
  <si>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</si>
  <si>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</si>
  <si>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</si>
  <si>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</si>
  <si>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</si>
  <si>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</si>
  <si>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</si>
  <si>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</si>
  <si>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</si>
  <si>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</si>
  <si>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</si>
  <si>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</si>
  <si>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</si>
  <si>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</si>
  <si>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</si>
  <si>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</si>
  <si>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</si>
  <si>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</si>
  <si>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</si>
  <si>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</si>
  <si>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</si>
  <si>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</si>
  <si>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</si>
  <si>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</si>
  <si>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</si>
  <si>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</si>
  <si>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</si>
  <si>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</si>
  <si>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</si>
  <si>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</si>
  <si>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</si>
  <si>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</si>
  <si>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</si>
  <si>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</si>
  <si>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</si>
  <si>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</si>
  <si>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</si>
  <si>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</si>
  <si>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</si>
  <si>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</si>
  <si>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</si>
  <si>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</si>
  <si>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</si>
  <si>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</si>
  <si>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</si>
  <si>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</si>
  <si>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</si>
  <si>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</si>
  <si>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</si>
  <si>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</si>
  <si>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</si>
  <si>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</si>
  <si>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</si>
  <si>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</si>
  <si>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</si>
  <si>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</si>
  <si>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</si>
  <si>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</si>
  <si>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</si>
  <si>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</si>
  <si>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</si>
  <si>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</si>
  <si>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</si>
  <si>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</si>
  <si>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</si>
  <si>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</si>
  <si>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</si>
  <si>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</si>
  <si>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</si>
  <si>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</si>
  <si>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</si>
  <si>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</si>
  <si>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</si>
  <si>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</si>
  <si>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</si>
  <si>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</si>
  <si>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</si>
  <si>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</si>
  <si>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</si>
  <si>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</si>
  <si>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</si>
  <si>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</si>
  <si>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</si>
  <si>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</si>
  <si>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</si>
  <si>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</si>
  <si>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</si>
  <si>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</si>
  <si>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</si>
  <si>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</si>
  <si>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</si>
  <si>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</si>
  <si>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</si>
  <si>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</si>
  <si>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</si>
  <si>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</si>
  <si>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</si>
  <si>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</si>
  <si>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</si>
  <si>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</si>
  <si>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</si>
  <si>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</si>
  <si>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</si>
  <si>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</si>
  <si>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</si>
  <si>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</si>
  <si>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</si>
  <si>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</si>
  <si>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</si>
  <si>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</si>
  <si>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</si>
  <si>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</si>
  <si>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</si>
  <si>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</si>
  <si>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</si>
  <si>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</si>
  <si>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</si>
  <si>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</si>
  <si>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</si>
  <si>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</si>
  <si>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</si>
  <si>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</si>
  <si>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</si>
  <si>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</si>
  <si>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</si>
  <si>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</si>
  <si>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</si>
  <si>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</si>
  <si>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</si>
  <si>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</si>
  <si>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</si>
  <si>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</si>
  <si>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</si>
  <si>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</si>
  <si>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</si>
  <si>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</si>
  <si>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</si>
  <si>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</si>
  <si>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</si>
  <si>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</si>
  <si>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</si>
  <si>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</si>
  <si>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</si>
  <si>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</si>
  <si>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</si>
  <si>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</si>
  <si>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</si>
  <si>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</si>
  <si>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</si>
  <si>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</si>
  <si>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</si>
  <si>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</si>
  <si>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</si>
  <si>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</si>
  <si>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</si>
  <si>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</si>
  <si>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</si>
  <si>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</si>
  <si>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</si>
  <si>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</si>
  <si>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</si>
  <si>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</si>
  <si>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</si>
  <si>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</si>
  <si>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</si>
  <si>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</si>
  <si>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</si>
  <si>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</si>
  <si>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</si>
  <si>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</si>
  <si>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</si>
  <si>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</si>
  <si>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</si>
  <si>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</si>
  <si>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</si>
  <si>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</si>
  <si>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</si>
  <si>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</si>
  <si>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</si>
  <si>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</si>
  <si>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</si>
  <si>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</si>
  <si>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</si>
  <si>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</si>
  <si>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</si>
  <si>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</si>
  <si>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</si>
  <si>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</si>
  <si>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</si>
  <si>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</si>
  <si>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</si>
  <si>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</si>
  <si>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</si>
  <si>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</si>
  <si>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</si>
  <si>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</si>
  <si>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</si>
  <si>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</si>
  <si>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</si>
  <si>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</si>
  <si>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</si>
  <si>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</si>
  <si>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</si>
  <si>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</si>
  <si>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</si>
  <si>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</si>
  <si>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</si>
  <si>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</si>
  <si>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</si>
  <si>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</si>
  <si>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</si>
  <si>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</si>
  <si>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</si>
  <si>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</si>
  <si>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</si>
  <si>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</si>
  <si>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</si>
  <si>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</si>
  <si>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</si>
  <si>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</si>
  <si>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</si>
  <si>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</si>
  <si>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</si>
  <si>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</si>
  <si>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</si>
  <si>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</si>
  <si>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</si>
  <si>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</si>
  <si>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</si>
  <si>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</si>
  <si>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</si>
  <si>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</si>
  <si>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</si>
  <si>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</si>
  <si>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</si>
  <si>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</si>
  <si>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</si>
  <si>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</si>
  <si>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</si>
  <si>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</si>
  <si>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</si>
  <si>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</si>
  <si>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</si>
  <si>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</si>
  <si>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</si>
  <si>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</si>
  <si>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</si>
  <si>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</si>
  <si>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</si>
  <si>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</si>
  <si>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</si>
  <si>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</si>
  <si>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</si>
  <si>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</si>
  <si>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</si>
  <si>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</si>
  <si>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</si>
  <si>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</si>
  <si>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</si>
  <si>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</si>
  <si>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</si>
  <si>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</si>
  <si>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</si>
  <si>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</si>
  <si>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</si>
  <si>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</si>
  <si>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</si>
  <si>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</si>
  <si>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</si>
  <si>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</si>
  <si>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</si>
  <si>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</si>
  <si>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</si>
  <si>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</si>
  <si>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</si>
  <si>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</si>
  <si>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</si>
  <si>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</si>
  <si>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</si>
  <si>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</si>
  <si>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</si>
  <si>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</si>
  <si>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</si>
  <si>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</si>
  <si>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</si>
  <si>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</si>
  <si>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</si>
  <si>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</si>
  <si>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</si>
  <si>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</si>
  <si>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</si>
  <si>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</si>
  <si>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</si>
  <si>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</si>
  <si>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</si>
  <si>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</si>
  <si>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</si>
  <si>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</si>
  <si>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</si>
  <si>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</si>
  <si>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</si>
  <si>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</si>
  <si>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</si>
  <si>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</si>
  <si>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</si>
  <si>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</si>
  <si>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</si>
  <si>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</si>
  <si>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</si>
  <si>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</si>
  <si>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</si>
  <si>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</si>
  <si>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</si>
  <si>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</si>
  <si>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</si>
  <si>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</si>
  <si>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</si>
  <si>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</si>
  <si>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</si>
  <si>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</si>
  <si>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</si>
  <si>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</si>
  <si>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</si>
  <si>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</si>
  <si>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</si>
  <si>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</si>
  <si>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</si>
  <si>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</si>
  <si>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</si>
  <si>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</si>
  <si>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</si>
  <si>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</si>
  <si>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</si>
  <si>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</si>
  <si>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</si>
  <si>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</si>
  <si>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</si>
  <si>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</si>
  <si>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</si>
  <si>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</si>
  <si>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</si>
  <si>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</si>
  <si>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</si>
  <si>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</si>
  <si>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</si>
  <si>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</si>
  <si>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</si>
  <si>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</si>
  <si>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</si>
  <si>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</si>
  <si>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</si>
  <si>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</si>
  <si>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</si>
  <si>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</si>
  <si>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</si>
  <si>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</si>
  <si>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</si>
  <si>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</si>
  <si>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</si>
  <si>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</si>
  <si>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</si>
  <si>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</si>
  <si>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</si>
  <si>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</si>
  <si>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</si>
  <si>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</si>
  <si>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</si>
  <si>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</si>
  <si>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</si>
  <si>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</si>
  <si>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</si>
  <si>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</si>
  <si>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</si>
  <si>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</si>
  <si>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</si>
  <si>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</si>
  <si>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</si>
  <si>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</si>
  <si>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</si>
  <si>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</si>
  <si>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</si>
  <si>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</si>
  <si>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</si>
  <si>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</si>
  <si>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</si>
  <si>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</si>
  <si>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</si>
  <si>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</si>
  <si>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</si>
  <si>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</si>
  <si>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</si>
  <si>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</si>
  <si>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</si>
  <si>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</si>
  <si>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</si>
  <si>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</si>
  <si>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</si>
  <si>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</si>
  <si>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</si>
  <si>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</si>
  <si>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</si>
  <si>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</si>
  <si>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</si>
  <si>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</si>
  <si>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</si>
  <si>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</si>
  <si>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</si>
  <si>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</si>
  <si>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</si>
  <si>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</si>
  <si>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</si>
  <si>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</si>
  <si>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</si>
  <si>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</si>
  <si>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</si>
  <si>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</si>
  <si>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</si>
  <si>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</si>
  <si>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</si>
  <si>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</si>
  <si>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</si>
  <si>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</si>
  <si>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</si>
  <si>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</si>
  <si>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</si>
  <si>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</si>
  <si>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</si>
  <si>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</si>
  <si>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</si>
  <si>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</si>
  <si>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</si>
  <si>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</si>
  <si>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</si>
  <si>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</si>
  <si>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</si>
  <si>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</si>
  <si>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</si>
  <si>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</si>
  <si>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</si>
  <si>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</si>
  <si>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</si>
  <si>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</si>
  <si>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</si>
  <si>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</si>
  <si>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</si>
  <si>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</si>
  <si>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</si>
  <si>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</si>
  <si>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</si>
  <si>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</si>
  <si>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</si>
  <si>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</si>
  <si>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</si>
  <si>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</si>
  <si>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</si>
  <si>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</si>
  <si>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</si>
  <si>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</si>
  <si>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</si>
  <si>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</si>
  <si>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</si>
  <si>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</si>
  <si>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</si>
  <si>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</si>
  <si>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</si>
  <si>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</si>
  <si>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</si>
  <si>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</si>
  <si>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</si>
  <si>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</si>
  <si>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</si>
  <si>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</si>
  <si>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</si>
  <si>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</si>
  <si>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</si>
  <si>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</si>
  <si>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</si>
  <si>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</si>
  <si>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</si>
  <si>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</si>
  <si>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</si>
  <si>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</si>
  <si>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</si>
  <si>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</si>
  <si>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</si>
  <si>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</si>
  <si>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</si>
  <si>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</si>
  <si>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</si>
  <si>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</si>
  <si>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</si>
  <si>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</si>
  <si>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</si>
  <si>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</si>
  <si>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</si>
  <si>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</si>
  <si>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</si>
  <si>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</si>
  <si>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</si>
  <si>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</si>
  <si>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</si>
  <si>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</si>
  <si>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</si>
  <si>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</si>
  <si>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</si>
  <si>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</si>
  <si>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</si>
  <si>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</si>
  <si>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</si>
  <si>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</si>
  <si>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</si>
  <si>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</si>
  <si>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</si>
  <si>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</si>
  <si>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</si>
  <si>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</si>
  <si>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</si>
  <si>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</si>
  <si>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</si>
  <si>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</si>
  <si>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</si>
  <si>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</si>
  <si>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</si>
  <si>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</si>
  <si>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</si>
  <si>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</si>
  <si>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</si>
  <si>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</si>
  <si>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</si>
  <si>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</si>
  <si>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</si>
  <si>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</si>
  <si>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</si>
  <si>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</si>
  <si>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</si>
  <si>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</si>
  <si>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</si>
  <si>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</si>
  <si>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</si>
  <si>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</si>
  <si>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</si>
  <si>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</si>
  <si>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</si>
  <si>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</si>
  <si>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</si>
  <si>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</si>
  <si>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</si>
  <si>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</si>
  <si>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</si>
  <si>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</si>
  <si>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</si>
  <si>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</si>
  <si>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</si>
  <si>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</si>
  <si>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</si>
  <si>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</si>
  <si>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</si>
  <si>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</si>
  <si>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</si>
  <si>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</si>
  <si>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</si>
  <si>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</si>
  <si>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</si>
  <si>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</si>
  <si>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</si>
  <si>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</si>
  <si>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</si>
  <si>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</si>
  <si>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</si>
  <si>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</si>
  <si>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</si>
  <si>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</si>
  <si>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</si>
  <si>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</si>
  <si>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</si>
  <si>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</si>
  <si>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</si>
  <si>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</si>
  <si>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</si>
  <si>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</si>
  <si>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</si>
  <si>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</si>
  <si>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</si>
  <si>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</si>
  <si>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</si>
  <si>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</si>
  <si>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</si>
  <si>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</si>
  <si>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</si>
  <si>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</si>
  <si>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</si>
  <si>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</si>
  <si>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</si>
  <si>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</si>
  <si>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</si>
  <si>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</si>
  <si>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</si>
  <si>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</si>
  <si>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</si>
  <si>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</si>
  <si>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</si>
  <si>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</si>
  <si>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</si>
  <si>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</si>
  <si>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</si>
  <si>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</si>
  <si>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</si>
  <si>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</si>
  <si>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</si>
  <si>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</si>
  <si>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</si>
  <si>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</si>
  <si>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</si>
  <si>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</si>
  <si>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</si>
  <si>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</si>
  <si>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</si>
  <si>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</si>
  <si>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</si>
  <si>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</si>
  <si>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</si>
  <si>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</si>
  <si>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</si>
  <si>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</si>
  <si>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</si>
  <si>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</si>
  <si>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</si>
  <si>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</si>
  <si>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</si>
  <si>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</si>
  <si>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</si>
  <si>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</si>
  <si>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</si>
  <si>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</si>
  <si>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</si>
  <si>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</si>
  <si>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</si>
  <si>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</si>
  <si>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</si>
  <si>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</si>
  <si>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</si>
  <si>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</si>
  <si>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</si>
  <si>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</si>
  <si>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</si>
  <si>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</si>
  <si>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</si>
  <si>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</si>
  <si>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</si>
  <si>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</si>
  <si>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</si>
  <si>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</si>
  <si>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</si>
  <si>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</si>
  <si>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</si>
  <si>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</si>
  <si>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</si>
  <si>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</si>
  <si>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</si>
  <si>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</si>
  <si>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</si>
  <si>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</si>
  <si>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</si>
  <si>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</si>
  <si>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</si>
  <si>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</si>
  <si>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</si>
  <si>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</si>
  <si>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</si>
  <si>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</si>
  <si>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</si>
  <si>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</si>
  <si>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</si>
  <si>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</si>
  <si>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</si>
  <si>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</si>
  <si>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</si>
  <si>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</si>
  <si>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</si>
  <si>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</si>
  <si>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</si>
  <si>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</si>
  <si>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</si>
  <si>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</si>
  <si>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</si>
  <si>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</si>
  <si>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</si>
  <si>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</si>
  <si>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</si>
  <si>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</si>
  <si>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</si>
  <si>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</si>
  <si>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</si>
  <si>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</si>
  <si>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</si>
  <si>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</si>
  <si>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</si>
  <si>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</si>
  <si>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</si>
  <si>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</si>
  <si>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</si>
  <si>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</si>
  <si>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</si>
  <si>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</si>
  <si>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</si>
  <si>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</si>
  <si>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</si>
  <si>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</si>
  <si>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</si>
  <si>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</si>
  <si>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</si>
  <si>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</si>
  <si>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</si>
  <si>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</si>
  <si>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</si>
  <si>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</si>
  <si>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</si>
  <si>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</si>
  <si>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</si>
  <si>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</si>
  <si>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</si>
  <si>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</si>
  <si>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</si>
  <si>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</si>
  <si>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</si>
  <si>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</si>
  <si>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</si>
  <si>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</si>
  <si>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</si>
  <si>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</si>
  <si>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</si>
  <si>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</si>
  <si>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</si>
  <si>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</si>
  <si>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</si>
  <si>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</si>
  <si>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</si>
  <si>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</si>
  <si>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</si>
  <si>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</si>
  <si>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</si>
  <si>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</si>
  <si>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</si>
  <si>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</si>
  <si>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</si>
  <si>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</si>
  <si>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</si>
  <si>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</si>
  <si>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</si>
  <si>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</si>
  <si>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</si>
  <si>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</si>
  <si>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</si>
  <si>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</si>
  <si>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</si>
  <si>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</si>
  <si>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</si>
  <si>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</si>
  <si>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</si>
  <si>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</si>
  <si>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</si>
  <si>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</si>
  <si>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</si>
  <si>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</si>
  <si>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</si>
  <si>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</si>
  <si>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</si>
  <si>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</si>
  <si>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</si>
  <si>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</si>
  <si>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</si>
  <si>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</si>
  <si>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</si>
  <si>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</si>
  <si>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</si>
  <si>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</si>
  <si>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</si>
  <si>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</si>
  <si>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</si>
  <si>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</si>
  <si>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</si>
  <si>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</si>
  <si>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</si>
  <si>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</si>
  <si>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</si>
  <si>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</si>
  <si>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</si>
  <si>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</si>
  <si>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</si>
  <si>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</si>
  <si>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</si>
  <si>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</si>
  <si>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</si>
  <si>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</si>
  <si>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</si>
  <si>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</si>
  <si>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</si>
  <si>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</si>
  <si>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</si>
  <si>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</si>
  <si>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</si>
  <si>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</si>
  <si>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</si>
  <si>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</si>
  <si>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</si>
  <si>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</si>
  <si>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</si>
  <si>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</si>
  <si>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</si>
  <si>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</si>
  <si>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</si>
  <si>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</si>
  <si>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</si>
  <si>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</si>
  <si>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</si>
  <si>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</si>
  <si>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</si>
  <si>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</si>
  <si>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</si>
  <si>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</si>
  <si>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</si>
  <si>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</si>
  <si>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</si>
  <si>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</si>
  <si>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</si>
  <si>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</si>
  <si>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</si>
  <si>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</si>
  <si>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</si>
  <si>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</si>
  <si>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</si>
  <si>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</si>
  <si>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</si>
  <si>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</si>
  <si>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</si>
  <si>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</si>
  <si>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</si>
  <si>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</si>
  <si>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</si>
  <si>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</si>
  <si>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</si>
  <si>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</si>
  <si>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</si>
  <si>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</si>
  <si>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</si>
  <si>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</si>
  <si>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</si>
  <si>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</si>
  <si>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</si>
  <si>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</si>
  <si>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</si>
  <si>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</si>
  <si>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</si>
  <si>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</si>
  <si>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</si>
  <si>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</si>
  <si>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</si>
  <si>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</si>
  <si>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</si>
  <si>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</si>
  <si>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</si>
  <si>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</si>
  <si>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</si>
  <si>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</si>
  <si>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</si>
  <si>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</si>
  <si>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</si>
  <si>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</si>
  <si>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</si>
  <si>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</si>
  <si>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</si>
  <si>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</si>
  <si>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</si>
  <si>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</si>
  <si>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</si>
  <si>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</si>
  <si>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</si>
  <si>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</si>
  <si>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</si>
  <si>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</si>
  <si>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</si>
  <si>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</si>
  <si>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</si>
  <si>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</si>
  <si>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</si>
  <si>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</si>
  <si>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</si>
  <si>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</si>
  <si>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</si>
  <si>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</si>
  <si>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</si>
  <si>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</si>
  <si>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</si>
  <si>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</si>
  <si>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</si>
  <si>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</si>
  <si>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</si>
  <si>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</si>
  <si>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</si>
  <si>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</si>
  <si>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</si>
  <si>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</si>
  <si>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</si>
  <si>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</si>
  <si>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</si>
  <si>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</si>
  <si>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</si>
  <si>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</si>
  <si>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</si>
  <si>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</si>
  <si>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</si>
  <si>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</si>
  <si>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</si>
  <si>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</si>
  <si>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</si>
  <si>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</si>
  <si>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</si>
  <si>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</si>
  <si>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</si>
  <si>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</si>
  <si>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</si>
  <si>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</si>
  <si>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</si>
  <si>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</si>
  <si>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</si>
  <si>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</si>
  <si>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</si>
  <si>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</si>
  <si>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</si>
  <si>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</si>
  <si>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</si>
  <si>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</si>
  <si>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</si>
  <si>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</si>
  <si>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</si>
  <si>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</si>
  <si>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</si>
  <si>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</si>
  <si>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</si>
  <si>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</si>
  <si>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</si>
  <si>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</si>
  <si>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</si>
  <si>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</si>
  <si>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</si>
  <si>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</si>
  <si>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</si>
  <si>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</si>
  <si>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</si>
  <si>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</si>
  <si>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</si>
  <si>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</si>
  <si>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</si>
  <si>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</si>
  <si>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</si>
  <si>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</si>
  <si>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</si>
  <si>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</si>
  <si>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</si>
  <si>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</si>
  <si>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</si>
  <si>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</si>
  <si>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</si>
  <si>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</si>
  <si>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</si>
  <si>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</si>
  <si>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</si>
  <si>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</si>
  <si>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</si>
  <si>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</si>
  <si>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</si>
  <si>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</si>
  <si>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</si>
  <si>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</si>
  <si>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</si>
  <si>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</si>
  <si>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</si>
  <si>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</si>
  <si>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</si>
  <si>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</si>
  <si>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</si>
  <si>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</si>
  <si>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</si>
  <si>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</si>
  <si>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</si>
  <si>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</si>
  <si>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</si>
  <si>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</si>
  <si>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</si>
  <si>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</si>
  <si>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</si>
  <si>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</si>
  <si>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</si>
  <si>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</si>
  <si>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</si>
  <si>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</si>
  <si>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</si>
  <si>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</si>
  <si>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</si>
  <si>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</si>
  <si>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</si>
  <si>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</si>
  <si>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</si>
  <si>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</si>
  <si>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</si>
  <si>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</si>
  <si>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</si>
  <si>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</si>
  <si>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</si>
  <si>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</si>
  <si>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</si>
  <si>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</si>
  <si>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</si>
  <si>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</si>
  <si>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</si>
  <si>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</si>
  <si>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</si>
  <si>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</si>
  <si>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</si>
  <si>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</si>
  <si>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</si>
  <si>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</si>
  <si>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</si>
  <si>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</si>
  <si>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</si>
  <si>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</si>
  <si>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</si>
  <si>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</si>
  <si>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</si>
  <si>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</si>
  <si>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</si>
  <si>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</si>
  <si>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</si>
  <si>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</si>
  <si>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</si>
  <si>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</si>
  <si>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</si>
  <si>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</si>
  <si>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</si>
  <si>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</si>
  <si>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</si>
  <si>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</si>
  <si>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</si>
  <si>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</si>
  <si>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</si>
  <si>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</si>
  <si>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</si>
  <si>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</si>
  <si>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</si>
  <si>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</si>
  <si>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</si>
  <si>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</si>
  <si>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</si>
  <si>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</si>
  <si>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</si>
  <si>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</si>
  <si>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</si>
  <si>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</si>
  <si>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</si>
  <si>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</si>
  <si>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</si>
  <si>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</si>
  <si>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</si>
  <si>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</si>
  <si>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</si>
  <si>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</si>
  <si>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</si>
  <si>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</si>
  <si>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</si>
  <si>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</si>
  <si>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</si>
  <si>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</si>
  <si>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</si>
  <si>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</si>
  <si>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</si>
  <si>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</si>
  <si>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</si>
  <si>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</si>
  <si>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</si>
  <si>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</si>
  <si>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</si>
  <si>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</si>
  <si>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</si>
  <si>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</si>
  <si>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</si>
  <si>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</si>
  <si>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</si>
  <si>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</si>
  <si>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</si>
  <si>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</si>
  <si>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</si>
  <si>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</si>
  <si>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</si>
  <si>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</si>
  <si>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</si>
  <si>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</si>
  <si>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</si>
  <si>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</si>
  <si>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</si>
  <si>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</si>
  <si>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</si>
  <si>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</si>
  <si>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</si>
  <si>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</si>
  <si>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</si>
  <si>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</si>
  <si>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</si>
  <si>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</si>
  <si>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</si>
  <si>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</si>
  <si>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</si>
  <si>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</si>
  <si>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</si>
  <si>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</si>
  <si>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</si>
  <si>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</si>
  <si>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</si>
  <si>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</si>
  <si>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</si>
  <si>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</si>
  <si>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</si>
  <si>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</si>
  <si>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</si>
  <si>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</si>
  <si>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</si>
  <si>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</si>
  <si>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</si>
  <si>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</si>
  <si>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</si>
  <si>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</si>
  <si>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</si>
  <si>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</si>
  <si>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</si>
  <si>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</si>
  <si>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</si>
  <si>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</si>
  <si>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</si>
  <si>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</si>
  <si>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</si>
  <si>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</si>
  <si>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</si>
  <si>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</si>
  <si>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</si>
  <si>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</si>
  <si>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</si>
  <si>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</si>
  <si>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</si>
  <si>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</si>
  <si>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</si>
  <si>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</si>
  <si>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</si>
  <si>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</si>
  <si>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</si>
  <si>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</si>
  <si>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</si>
  <si>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</si>
  <si>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</si>
  <si>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</si>
  <si>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</si>
  <si>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</si>
  <si>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</si>
  <si>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</si>
  <si>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</si>
  <si>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</si>
  <si>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</si>
  <si>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</si>
  <si>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</si>
  <si>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</si>
  <si>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</si>
  <si>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</si>
  <si>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</si>
  <si>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</si>
  <si>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</si>
  <si>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</si>
  <si>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</si>
  <si>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</si>
  <si>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</si>
  <si>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</si>
  <si>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</si>
  <si>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</si>
  <si>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</si>
  <si>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</si>
  <si>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</si>
  <si>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</si>
  <si>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</si>
  <si>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</si>
  <si>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</si>
  <si>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</si>
  <si>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</si>
  <si>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</si>
  <si>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</si>
  <si>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</si>
  <si>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</si>
  <si>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</si>
  <si>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</si>
  <si>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</si>
  <si>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</si>
  <si>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</si>
  <si>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</si>
  <si>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</si>
  <si>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</si>
  <si>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</si>
  <si>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</si>
  <si>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</si>
  <si>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</si>
  <si>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</si>
  <si>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</si>
  <si>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</si>
  <si>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</si>
  <si>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</si>
  <si>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</si>
  <si>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</si>
  <si>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</si>
  <si>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</si>
  <si>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</si>
  <si>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</si>
  <si>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</si>
  <si>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</si>
  <si>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</si>
  <si>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</si>
  <si>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</si>
  <si>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</si>
  <si>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</si>
  <si>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</si>
  <si>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</si>
  <si>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</si>
  <si>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</si>
  <si>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</si>
  <si>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</si>
  <si>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</si>
  <si>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</si>
  <si>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</si>
  <si>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</si>
  <si>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</si>
  <si>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</si>
  <si>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</si>
  <si>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</si>
  <si>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</si>
  <si>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</si>
  <si>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</si>
  <si>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</si>
  <si>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</si>
  <si>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</si>
  <si>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</si>
  <si>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</si>
  <si>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</si>
  <si>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</si>
  <si>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</si>
  <si>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</si>
  <si>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</si>
  <si>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</si>
  <si>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</si>
  <si>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</si>
  <si>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</si>
  <si>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</si>
  <si>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</si>
  <si>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</si>
  <si>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</si>
  <si>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</si>
  <si>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</si>
  <si>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</si>
  <si>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</si>
  <si>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</si>
  <si>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</si>
  <si>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</si>
  <si>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</si>
  <si>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</si>
  <si>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</si>
  <si>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</si>
  <si>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</si>
  <si>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</si>
  <si>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</si>
  <si>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</si>
  <si>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</si>
  <si>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</si>
  <si>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</si>
  <si>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</si>
  <si>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</si>
  <si>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</si>
  <si>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</si>
  <si>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</si>
  <si>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</si>
  <si>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</si>
  <si>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</si>
  <si>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</si>
  <si>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</si>
  <si>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</si>
  <si>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</si>
  <si>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</si>
  <si>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</si>
  <si>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</si>
  <si>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</si>
  <si>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</si>
  <si>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</si>
  <si>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</si>
  <si>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</si>
  <si>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</si>
  <si>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</si>
  <si>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</si>
  <si>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</si>
  <si>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</si>
  <si>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</si>
  <si>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</si>
  <si>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</si>
  <si>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</si>
  <si>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</si>
  <si>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</si>
  <si>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</si>
  <si>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</si>
  <si>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</si>
  <si>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</si>
  <si>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</si>
  <si>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</si>
  <si>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</si>
  <si>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</si>
  <si>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</si>
  <si>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</si>
  <si>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</si>
  <si>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</si>
  <si>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</si>
  <si>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</si>
  <si>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</si>
  <si>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</si>
  <si>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</si>
  <si>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</si>
  <si>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</si>
  <si>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</si>
  <si>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</si>
  <si>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</si>
  <si>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</si>
  <si>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</si>
  <si>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</si>
  <si>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</si>
  <si>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</si>
  <si>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</si>
  <si>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</si>
  <si>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</si>
  <si>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</si>
  <si>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</si>
  <si>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</si>
  <si>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</si>
  <si>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</si>
  <si>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</si>
  <si>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</si>
  <si>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</si>
  <si>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</si>
  <si>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</si>
  <si>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</si>
  <si>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</si>
  <si>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</si>
  <si>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</si>
  <si>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</si>
  <si>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</si>
  <si>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</si>
  <si>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</si>
  <si>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</si>
  <si>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</si>
  <si>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</si>
  <si>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</si>
  <si>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</si>
  <si>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</si>
  <si>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</si>
  <si>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</si>
  <si>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</si>
  <si>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</si>
  <si>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</si>
  <si>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</si>
  <si>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</si>
  <si>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</si>
  <si>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</si>
  <si>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</si>
  <si>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</si>
  <si>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</si>
  <si>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</si>
  <si>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</si>
  <si>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</si>
  <si>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</si>
  <si>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</si>
  <si>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</si>
  <si>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</si>
  <si>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</si>
  <si>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</si>
  <si>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</si>
  <si>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</si>
  <si>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</si>
  <si>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</si>
  <si>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</si>
  <si>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</si>
  <si>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</si>
  <si>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</si>
  <si>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</si>
  <si>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</si>
  <si>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</si>
  <si>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</si>
  <si>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</si>
  <si>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</si>
  <si>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</si>
  <si>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</si>
  <si>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</si>
  <si>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</si>
  <si>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</si>
  <si>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</si>
  <si>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</si>
  <si>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</si>
  <si>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</si>
  <si>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</si>
  <si>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</si>
  <si>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</si>
  <si>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</si>
  <si>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</si>
  <si>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</si>
  <si>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</si>
  <si>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</si>
  <si>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</si>
  <si>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</si>
  <si>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</si>
  <si>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</si>
  <si>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</si>
  <si>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</si>
  <si>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</si>
  <si>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</si>
  <si>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</si>
  <si>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</si>
  <si>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</si>
  <si>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</si>
  <si>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</si>
  <si>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</si>
  <si>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</si>
  <si>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</si>
  <si>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</si>
  <si>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</si>
  <si>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</si>
  <si>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</si>
  <si>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</si>
  <si>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</si>
  <si>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</si>
  <si>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</si>
  <si>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</si>
  <si>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</si>
  <si>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</si>
  <si>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</si>
  <si>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</si>
  <si>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</si>
  <si>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</si>
  <si>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</si>
  <si>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</si>
  <si>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</si>
  <si>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</si>
  <si>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</si>
  <si>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</si>
  <si>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</si>
  <si>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</si>
  <si>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</si>
  <si>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</si>
  <si>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</si>
  <si>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</si>
  <si>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</si>
  <si>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</si>
  <si>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</si>
  <si>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</si>
  <si>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</si>
  <si>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</si>
  <si>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</si>
  <si>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</si>
  <si>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</si>
  <si>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</si>
  <si>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</si>
  <si>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</si>
  <si>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</si>
  <si>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</si>
  <si>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</si>
  <si>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</si>
  <si>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</si>
  <si>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</si>
  <si>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</si>
  <si>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</si>
  <si>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</si>
  <si>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</si>
  <si>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</si>
  <si>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</si>
  <si>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</si>
  <si>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</si>
  <si>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</si>
  <si>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</si>
  <si>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</si>
  <si>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</si>
  <si>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</si>
  <si>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</si>
  <si>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</si>
  <si>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</si>
  <si>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</si>
  <si>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</si>
  <si>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</si>
  <si>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</si>
  <si>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</si>
  <si>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</si>
  <si>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</si>
  <si>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</si>
  <si>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</si>
  <si>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</si>
  <si>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</si>
  <si>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</si>
  <si>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</si>
  <si>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</si>
  <si>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</si>
  <si>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</si>
  <si>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</si>
  <si>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</si>
  <si>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</si>
  <si>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</si>
  <si>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</si>
  <si>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</si>
  <si>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</si>
  <si>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</si>
  <si>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</si>
  <si>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</si>
  <si>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</si>
  <si>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</si>
  <si>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</si>
  <si>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</si>
  <si>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</si>
  <si>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</si>
  <si>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</si>
  <si>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</si>
  <si>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</si>
  <si>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</si>
  <si>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</si>
  <si>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</si>
  <si>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</si>
  <si>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</si>
  <si>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</si>
  <si>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</si>
  <si>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</si>
  <si>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</si>
  <si>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</si>
  <si>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</si>
  <si>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</si>
  <si>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</si>
  <si>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</si>
  <si>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</si>
  <si>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</si>
  <si>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</si>
  <si>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</si>
  <si>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</si>
  <si>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</si>
  <si>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</si>
  <si>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</si>
  <si>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</si>
  <si>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</si>
  <si>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</si>
  <si>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</si>
  <si>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</si>
  <si>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</si>
  <si>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</si>
  <si>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</si>
  <si>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</si>
  <si>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</si>
  <si>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</si>
  <si>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</si>
  <si>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</si>
  <si>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</si>
  <si>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</si>
  <si>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</si>
  <si>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</si>
  <si>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</si>
  <si>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</si>
  <si>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</si>
  <si>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</si>
  <si>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</si>
  <si>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</si>
  <si>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</si>
  <si>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</si>
  <si>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</si>
  <si>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</si>
  <si>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</si>
  <si>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</si>
  <si>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</si>
  <si>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</si>
  <si>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</si>
  <si>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</si>
  <si>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</si>
  <si>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</si>
  <si>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</si>
  <si>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</si>
  <si>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</si>
  <si>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</si>
  <si>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</si>
  <si>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</si>
  <si>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</si>
  <si>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</si>
  <si>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</si>
  <si>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</si>
  <si>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</si>
  <si>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</si>
  <si>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</si>
  <si>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</si>
  <si>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</si>
  <si>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</si>
  <si>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</si>
  <si>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</si>
  <si>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</si>
  <si>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</si>
  <si>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</si>
  <si>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</si>
  <si>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</si>
  <si>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</si>
  <si>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</si>
  <si>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</si>
  <si>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</si>
  <si>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</si>
  <si>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</si>
  <si>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</si>
  <si>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</si>
  <si>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</si>
  <si>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</si>
  <si>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</si>
  <si>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</si>
  <si>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</si>
  <si>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</si>
  <si>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</si>
  <si>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</si>
  <si>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</si>
  <si>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</si>
  <si>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</si>
  <si>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</si>
  <si>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</si>
  <si>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</si>
  <si>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</si>
  <si>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</si>
  <si>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</si>
  <si>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</si>
  <si>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</si>
  <si>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</si>
  <si>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</si>
  <si>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</si>
  <si>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</si>
  <si>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</si>
  <si>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</si>
  <si>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</si>
  <si>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</si>
  <si>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</si>
  <si>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</si>
  <si>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</si>
  <si>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</si>
  <si>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</si>
  <si>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</si>
  <si>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</si>
  <si>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</si>
  <si>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</si>
  <si>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</si>
  <si>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</si>
  <si>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</si>
  <si>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</si>
  <si>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</si>
  <si>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</si>
  <si>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</si>
  <si>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</si>
  <si>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</si>
  <si>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</si>
  <si>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</si>
  <si>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</si>
  <si>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</si>
  <si>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</si>
  <si>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</si>
  <si>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</si>
  <si>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</si>
  <si>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</si>
  <si>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</si>
  <si>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</si>
  <si>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</si>
  <si>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</si>
  <si>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</si>
  <si>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</si>
  <si>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</si>
  <si>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</si>
  <si>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</si>
  <si>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</si>
  <si>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</si>
  <si>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</si>
  <si>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</si>
  <si>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</si>
  <si>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</si>
  <si>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</si>
  <si>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</si>
  <si>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</si>
  <si>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</si>
  <si>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</si>
  <si>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</si>
  <si>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</si>
  <si>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</si>
  <si>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</si>
  <si>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</si>
  <si>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</si>
  <si>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</si>
  <si>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</si>
  <si>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</si>
  <si>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</si>
  <si>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</si>
  <si>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</si>
  <si>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</si>
  <si>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</si>
  <si>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</si>
  <si>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</si>
  <si>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</si>
  <si>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</si>
  <si>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</si>
  <si>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</si>
  <si>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</si>
  <si>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</si>
  <si>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</si>
  <si>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</si>
  <si>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</si>
  <si>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</si>
  <si>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</si>
  <si>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</si>
  <si>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</si>
  <si>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</si>
  <si>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</si>
  <si>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</si>
  <si>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</si>
  <si>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</si>
  <si>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</si>
  <si>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</si>
  <si>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</si>
  <si>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</si>
  <si>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</si>
  <si>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</si>
  <si>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</si>
  <si>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</si>
  <si>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</si>
  <si>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</si>
  <si>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</si>
  <si>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</si>
  <si>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</si>
  <si>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</si>
  <si>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</si>
  <si>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</si>
  <si>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</si>
  <si>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</si>
  <si>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</si>
  <si>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</si>
  <si>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</si>
  <si>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</si>
  <si>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</si>
  <si>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</si>
  <si>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</si>
  <si>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</si>
  <si>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</si>
  <si>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</si>
  <si>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</si>
  <si>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</si>
  <si>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</si>
  <si>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</si>
  <si>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</si>
  <si>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</si>
  <si>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</si>
  <si>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</si>
  <si>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</si>
  <si>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</si>
  <si>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</si>
  <si>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</si>
  <si>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</si>
  <si>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</si>
  <si>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</si>
  <si>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</si>
  <si>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</si>
  <si>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</si>
  <si>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</si>
  <si>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</si>
  <si>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</si>
  <si>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</si>
  <si>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</si>
  <si>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</si>
  <si>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</si>
  <si>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</si>
  <si>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</si>
  <si>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</si>
  <si>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</si>
  <si>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</si>
  <si>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</si>
  <si>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</si>
  <si>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</si>
  <si>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</si>
  <si>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</si>
  <si>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</si>
  <si>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</si>
  <si>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</si>
  <si>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</si>
  <si>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</si>
  <si>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</si>
  <si>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</si>
  <si>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</si>
  <si>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</si>
  <si>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</si>
  <si>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</si>
  <si>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</si>
  <si>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</si>
  <si>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</si>
  <si>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</si>
  <si>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</si>
  <si>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</si>
  <si>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</si>
  <si>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</si>
  <si>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</si>
  <si>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</si>
  <si>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</si>
  <si>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</si>
  <si>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</si>
  <si>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</si>
  <si>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</si>
  <si>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</si>
  <si>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</si>
  <si>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</si>
  <si>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</si>
  <si>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</si>
  <si>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</si>
  <si>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</si>
  <si>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</si>
  <si>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</si>
  <si>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</si>
  <si>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</si>
  <si>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</si>
  <si>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</si>
  <si>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</si>
  <si>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</si>
  <si>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</si>
  <si>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</si>
  <si>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</si>
  <si>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</si>
  <si>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</si>
  <si>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</si>
  <si>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</si>
  <si>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</si>
  <si>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</si>
  <si>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</si>
  <si>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</si>
  <si>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</si>
  <si>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</si>
  <si>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</si>
  <si>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</si>
  <si>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</si>
  <si>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</si>
  <si>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</si>
  <si>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</si>
  <si>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</si>
  <si>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</si>
  <si>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</si>
  <si>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</si>
  <si>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</si>
  <si>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</si>
  <si>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</si>
  <si>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</si>
  <si>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</si>
  <si>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</si>
  <si>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</si>
  <si>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</si>
  <si>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</si>
  <si>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</si>
  <si>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</si>
  <si>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</si>
  <si>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</si>
  <si>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</si>
  <si>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</si>
  <si>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</si>
  <si>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</si>
  <si>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</si>
  <si>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</si>
  <si>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</si>
  <si>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</si>
  <si>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</si>
  <si>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</si>
  <si>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</si>
  <si>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</si>
  <si>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</si>
  <si>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</si>
  <si>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</si>
  <si>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</si>
  <si>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</si>
  <si>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</si>
  <si>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</si>
  <si>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</si>
  <si>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</si>
  <si>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</si>
  <si>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</si>
  <si>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</si>
  <si>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</si>
  <si>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</si>
  <si>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</si>
  <si>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</si>
  <si>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</si>
  <si>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</si>
  <si>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</si>
  <si>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</si>
  <si>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</si>
  <si>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</si>
  <si>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</si>
  <si>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</si>
  <si>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</si>
  <si>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</si>
  <si>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</si>
  <si>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</si>
  <si>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</si>
  <si>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</si>
  <si>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</si>
  <si>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</si>
  <si>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</si>
  <si>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</si>
  <si>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</si>
  <si>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</si>
  <si>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</si>
  <si>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</si>
  <si>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</si>
  <si>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</si>
  <si>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</si>
  <si>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</si>
  <si>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</si>
  <si>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</si>
  <si>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</si>
  <si>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</si>
  <si>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</si>
  <si>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</si>
  <si>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</si>
  <si>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</si>
  <si>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</si>
  <si>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</si>
  <si>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</si>
  <si>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</si>
  <si>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</si>
  <si>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</si>
  <si>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</si>
  <si>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</si>
  <si>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</si>
  <si>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</si>
  <si>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</si>
  <si>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</si>
  <si>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</si>
  <si>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</si>
  <si>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</si>
  <si>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</si>
  <si>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</si>
  <si>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</si>
  <si>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</si>
  <si>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</si>
  <si>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</si>
  <si>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</si>
  <si>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</si>
  <si>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</si>
  <si>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</si>
  <si>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</si>
  <si>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</si>
  <si>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</si>
  <si>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</si>
  <si>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</si>
  <si>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</si>
  <si>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</si>
  <si>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</si>
  <si>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</si>
  <si>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</si>
  <si>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</si>
  <si>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</si>
  <si>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</si>
  <si>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</si>
  <si>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</si>
  <si>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</si>
  <si>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</si>
  <si>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</si>
  <si>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</si>
  <si>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</si>
  <si>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</si>
  <si>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</si>
  <si>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</si>
  <si>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</si>
  <si>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</si>
  <si>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</si>
  <si>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</si>
  <si>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</si>
  <si>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</si>
  <si>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</si>
  <si>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</si>
  <si>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</si>
  <si>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</si>
  <si>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</si>
  <si>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</si>
  <si>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</si>
  <si>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</si>
  <si>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</si>
  <si>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</si>
  <si>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</si>
  <si>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</si>
  <si>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</si>
  <si>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</si>
  <si>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</si>
  <si>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</si>
  <si>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</si>
  <si>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</si>
  <si>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</si>
  <si>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</si>
  <si>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</si>
  <si>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</si>
  <si>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</si>
  <si>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</si>
  <si>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</si>
  <si>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</si>
  <si>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</si>
  <si>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</si>
  <si>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</si>
  <si>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</si>
  <si>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</si>
  <si>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</si>
  <si>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</si>
  <si>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</si>
  <si>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</si>
  <si>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</si>
  <si>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</si>
  <si>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</si>
  <si>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</si>
  <si>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</si>
  <si>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</si>
  <si>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</si>
  <si>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</si>
  <si>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</si>
  <si>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</si>
  <si>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</si>
  <si>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</si>
  <si>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</si>
  <si>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</si>
  <si>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</si>
  <si>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</si>
  <si>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</si>
  <si>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</si>
  <si>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</si>
  <si>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</si>
  <si>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</si>
  <si>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</si>
  <si>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</si>
  <si>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</si>
  <si>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</si>
  <si>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</si>
  <si>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</si>
  <si>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</si>
  <si>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</si>
  <si>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</si>
  <si>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</si>
  <si>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</si>
  <si>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</si>
  <si>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</si>
  <si>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</si>
  <si>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</si>
  <si>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</si>
  <si>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</si>
  <si>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</si>
  <si>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</si>
  <si>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</si>
  <si>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</si>
  <si>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</si>
  <si>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</si>
  <si>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</si>
  <si>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</si>
  <si>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</si>
  <si>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</si>
  <si>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</si>
  <si>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</si>
  <si>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</si>
  <si>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</si>
  <si>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</si>
  <si>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</si>
  <si>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</si>
  <si>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</si>
  <si>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</si>
  <si>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</si>
  <si>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</si>
  <si>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</si>
  <si>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</si>
  <si>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</si>
  <si>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</si>
  <si>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</si>
  <si>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</si>
  <si>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</si>
  <si>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</si>
  <si>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</si>
  <si>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</si>
  <si>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</si>
  <si>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</si>
  <si>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</si>
  <si>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</si>
  <si>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</si>
  <si>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</si>
  <si>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</si>
  <si>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</si>
  <si>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</si>
  <si>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</si>
  <si>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</si>
  <si>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</si>
  <si>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</si>
  <si>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</si>
  <si>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</si>
  <si>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</si>
  <si>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</si>
  <si>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</si>
  <si>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</si>
  <si>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</si>
  <si>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</si>
  <si>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</si>
  <si>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</si>
  <si>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</si>
  <si>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</si>
  <si>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</si>
  <si>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</si>
  <si>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</si>
  <si>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</si>
  <si>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</si>
  <si>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</si>
  <si>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</si>
  <si>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</si>
  <si>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</si>
  <si>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</si>
  <si>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</si>
  <si>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</si>
  <si>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</si>
  <si>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</si>
  <si>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</si>
  <si>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</si>
  <si>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</si>
  <si>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</si>
  <si>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</si>
  <si>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</si>
  <si>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</si>
  <si>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</si>
  <si>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</si>
  <si>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</si>
  <si>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</si>
  <si>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</si>
  <si>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</si>
  <si>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</si>
  <si>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</si>
  <si>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</si>
  <si>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</si>
  <si>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</si>
  <si>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</si>
  <si>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</si>
  <si>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</si>
  <si>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</si>
  <si>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</si>
  <si>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</si>
  <si>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</si>
  <si>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</si>
  <si>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</si>
  <si>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</si>
  <si>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</si>
  <si>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</si>
  <si>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</si>
  <si>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</si>
  <si>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</si>
  <si>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</si>
  <si>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</si>
  <si>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</si>
  <si>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</si>
  <si>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</si>
  <si>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</si>
  <si>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</si>
  <si>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</si>
  <si>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</si>
  <si>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</si>
  <si>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</si>
  <si>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</si>
  <si>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</si>
  <si>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</si>
  <si>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</si>
  <si>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</si>
  <si>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</si>
  <si>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</si>
  <si>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</si>
  <si>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</si>
  <si>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</si>
  <si>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</si>
  <si>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</si>
  <si>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</si>
  <si>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</si>
  <si>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</si>
  <si>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</si>
  <si>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</si>
  <si>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</si>
  <si>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</si>
  <si>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</si>
  <si>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</si>
  <si>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</si>
  <si>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</si>
  <si>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</si>
  <si>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</si>
  <si>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</si>
  <si>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</si>
  <si>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</si>
  <si>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</si>
  <si>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</si>
  <si>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</si>
  <si>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</si>
  <si>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</si>
  <si>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</si>
  <si>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</si>
  <si>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</si>
  <si>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</si>
  <si>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</si>
  <si>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</si>
  <si>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</si>
  <si>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</si>
  <si>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</si>
  <si>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</si>
  <si>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</si>
  <si>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</si>
  <si>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</si>
  <si>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</si>
  <si>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</si>
  <si>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</si>
  <si>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</si>
  <si>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</si>
  <si>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</si>
  <si>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</si>
  <si>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</si>
  <si>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</si>
  <si>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</si>
  <si>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</si>
  <si>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</si>
  <si>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</si>
  <si>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</si>
  <si>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</si>
  <si>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</si>
  <si>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</si>
  <si>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</si>
  <si>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</si>
  <si>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</si>
  <si>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</si>
  <si>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</si>
  <si>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</si>
  <si>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</si>
  <si>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</si>
  <si>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</si>
  <si>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</si>
  <si>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</si>
  <si>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</si>
  <si>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</si>
  <si>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</si>
  <si>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</si>
  <si>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</si>
  <si>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</si>
  <si>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</si>
  <si>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</si>
  <si>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</si>
  <si>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</si>
  <si>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</si>
  <si>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</si>
  <si>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</si>
  <si>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</si>
  <si>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</si>
  <si>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</si>
  <si>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</si>
  <si>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</si>
  <si>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</si>
  <si>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</si>
  <si>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</si>
  <si>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</si>
  <si>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</si>
  <si>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</si>
  <si>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</si>
  <si>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</si>
  <si>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</si>
  <si>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</si>
  <si>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</si>
  <si>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</si>
  <si>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</si>
  <si>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</si>
  <si>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</si>
  <si>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</si>
  <si>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</si>
  <si>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</si>
  <si>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</si>
  <si>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</si>
  <si>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</si>
  <si>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</si>
  <si>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</si>
  <si>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</si>
  <si>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</si>
  <si>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</si>
  <si>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</si>
  <si>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</si>
  <si>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</si>
  <si>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</si>
  <si>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</si>
  <si>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</si>
  <si>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</si>
  <si>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</si>
  <si>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</si>
  <si>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</si>
  <si>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</si>
  <si>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</si>
  <si>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</si>
  <si>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</si>
  <si>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</si>
  <si>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</si>
  <si>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</si>
  <si>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</si>
  <si>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</si>
  <si>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</si>
  <si>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</si>
  <si>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</si>
  <si>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</si>
  <si>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</si>
  <si>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</si>
  <si>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</si>
  <si>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</si>
  <si>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</si>
  <si>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</si>
  <si>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</si>
  <si>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</si>
  <si>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</si>
  <si>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</si>
  <si>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</si>
  <si>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</si>
  <si>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</si>
  <si>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</si>
  <si>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</si>
  <si>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</si>
  <si>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</si>
  <si>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</si>
  <si>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</si>
  <si>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</si>
  <si>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</si>
  <si>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</si>
  <si>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</si>
  <si>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</si>
  <si>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</si>
  <si>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</si>
  <si>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</si>
  <si>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</si>
  <si>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</si>
  <si>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</si>
  <si>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</si>
  <si>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</si>
  <si>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</si>
  <si>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</si>
  <si>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</si>
  <si>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</si>
  <si>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</si>
  <si>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</si>
  <si>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</si>
  <si>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</si>
  <si>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</si>
  <si>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</si>
  <si>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</si>
  <si>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</si>
  <si>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</si>
  <si>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</si>
  <si>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</si>
  <si>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</si>
  <si>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</si>
  <si>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</si>
  <si>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</si>
  <si>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</si>
  <si>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</si>
  <si>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</si>
  <si>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</si>
  <si>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</si>
  <si>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</si>
  <si>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</si>
  <si>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</si>
  <si>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</si>
  <si>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</si>
  <si>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</si>
  <si>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</si>
  <si>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</si>
  <si>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</si>
  <si>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</si>
  <si>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</si>
  <si>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</si>
  <si>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</si>
  <si>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</si>
  <si>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</si>
  <si>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</si>
  <si>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</si>
  <si>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</si>
  <si>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</si>
  <si>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</si>
  <si>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</si>
  <si>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</si>
  <si>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</si>
  <si>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</si>
  <si>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</si>
  <si>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</si>
  <si>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</si>
  <si>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</si>
  <si>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</si>
  <si>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</si>
  <si>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</si>
  <si>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</si>
  <si>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</si>
  <si>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</si>
  <si>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</si>
  <si>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</si>
  <si>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</si>
  <si>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</si>
  <si>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</si>
  <si>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</si>
  <si>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</si>
  <si>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</si>
  <si>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</si>
  <si>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</si>
  <si>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</si>
  <si>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</si>
  <si>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</si>
  <si>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</si>
  <si>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</si>
  <si>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</si>
  <si>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</si>
  <si>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</si>
  <si>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</si>
  <si>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</si>
  <si>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</si>
  <si>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</si>
  <si>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</si>
  <si>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</si>
  <si>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</si>
  <si>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</si>
  <si>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</si>
  <si>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</si>
  <si>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</si>
  <si>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</si>
  <si>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</si>
  <si>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</si>
  <si>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</si>
  <si>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</si>
  <si>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</si>
  <si>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</si>
  <si>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</si>
  <si>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</si>
  <si>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</si>
  <si>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</si>
  <si>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</si>
  <si>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</si>
  <si>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</si>
  <si>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</si>
  <si>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</si>
  <si>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</si>
  <si>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</si>
  <si>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</si>
  <si>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</si>
  <si>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</si>
  <si>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</si>
  <si>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</si>
  <si>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</si>
  <si>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</si>
  <si>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</si>
  <si>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</si>
  <si>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</si>
  <si>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</si>
  <si>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</si>
  <si>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</si>
  <si>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</si>
  <si>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</si>
  <si>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</si>
  <si>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</si>
  <si>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</si>
  <si>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</si>
  <si>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</si>
  <si>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</si>
  <si>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</si>
  <si>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</si>
  <si>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</si>
  <si>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</si>
  <si>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</si>
  <si>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</si>
  <si>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</si>
  <si>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</si>
  <si>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</si>
  <si>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</si>
  <si>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</si>
  <si>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</si>
  <si>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</si>
  <si>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</si>
  <si>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</si>
  <si>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</si>
  <si>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</si>
  <si>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</si>
  <si>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</si>
  <si>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</si>
  <si>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</si>
  <si>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</si>
  <si>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</si>
  <si>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</si>
  <si>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</si>
  <si>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</si>
  <si>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</si>
  <si>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</si>
  <si>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</si>
  <si>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</si>
  <si>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</si>
  <si>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</si>
  <si>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</si>
  <si>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</si>
  <si>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</si>
  <si>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</si>
  <si>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</si>
  <si>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</si>
  <si>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</si>
  <si>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</si>
  <si>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</si>
  <si>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</si>
  <si>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</si>
  <si>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</si>
  <si>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</si>
  <si>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</si>
  <si>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</si>
  <si>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</si>
  <si>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</si>
  <si>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</si>
  <si>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</si>
  <si>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</si>
  <si>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</si>
  <si>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</si>
  <si>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</si>
  <si>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</si>
  <si>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</si>
  <si>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</si>
  <si>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</si>
  <si>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</si>
  <si>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</si>
  <si>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</si>
  <si>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</si>
  <si>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</si>
  <si>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</si>
  <si>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</si>
  <si>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</si>
  <si>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</si>
  <si>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</si>
  <si>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</si>
  <si>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</si>
  <si>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</si>
  <si>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</si>
  <si>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</si>
  <si>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</si>
  <si>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</si>
  <si>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</si>
  <si>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</si>
  <si>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</si>
  <si>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</si>
  <si>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</si>
  <si>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</si>
  <si>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</si>
  <si>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</si>
  <si>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</si>
  <si>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</si>
  <si>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</si>
  <si>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</si>
  <si>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</si>
  <si>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</si>
  <si>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</si>
  <si>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</si>
  <si>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</si>
  <si>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</si>
  <si>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</si>
  <si>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</si>
  <si>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</si>
  <si>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</si>
  <si>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</si>
  <si>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</si>
  <si>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</si>
  <si>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</si>
  <si>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</si>
  <si>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</si>
  <si>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</si>
  <si>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</si>
  <si>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</si>
  <si>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</si>
  <si>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</si>
  <si>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</si>
  <si>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</si>
  <si>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</si>
  <si>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</si>
  <si>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</si>
  <si>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</si>
  <si>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</si>
  <si>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</si>
  <si>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</si>
  <si>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</si>
  <si>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</si>
  <si>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</si>
  <si>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</si>
  <si>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</si>
  <si>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</si>
  <si>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</si>
  <si>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</si>
  <si>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</si>
  <si>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</si>
  <si>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</si>
  <si>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</si>
  <si>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</si>
  <si>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</si>
  <si>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</si>
  <si>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</si>
  <si>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</si>
  <si>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</si>
  <si>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</si>
  <si>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</si>
  <si>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</si>
  <si>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</si>
  <si>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</si>
  <si>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</si>
  <si>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</si>
  <si>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</si>
  <si>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</si>
  <si>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</si>
  <si>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</si>
  <si>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</si>
  <si>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</si>
  <si>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</si>
  <si>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</si>
  <si>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</si>
  <si>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</si>
  <si>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</si>
  <si>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</si>
  <si>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</si>
  <si>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</si>
  <si>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</si>
  <si>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</si>
  <si>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</si>
  <si>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</si>
  <si>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</si>
  <si>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</si>
  <si>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</si>
  <si>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</si>
  <si>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</si>
  <si>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</si>
  <si>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</si>
  <si>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</si>
  <si>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</si>
  <si>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</si>
  <si>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</si>
  <si>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</si>
  <si>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</si>
  <si>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</si>
  <si>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</si>
  <si>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</si>
  <si>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</si>
  <si>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</si>
  <si>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</si>
  <si>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</si>
  <si>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</si>
  <si>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</si>
  <si>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</si>
  <si>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</si>
  <si>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</si>
  <si>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</si>
  <si>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</si>
  <si>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</si>
  <si>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</si>
  <si>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</si>
  <si>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</si>
  <si>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</si>
  <si>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</si>
  <si>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</si>
  <si>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</si>
  <si>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</si>
  <si>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</si>
  <si>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</si>
  <si>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</si>
  <si>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</si>
  <si>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</si>
  <si>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</si>
  <si>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</si>
  <si>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</si>
  <si>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</si>
  <si>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</si>
  <si>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</si>
  <si>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</si>
  <si>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</si>
  <si>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</si>
  <si>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</si>
  <si>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</si>
  <si>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</si>
  <si>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</si>
  <si>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</si>
  <si>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</si>
  <si>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</si>
  <si>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</si>
  <si>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</si>
  <si>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</si>
  <si>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</si>
  <si>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</si>
  <si>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</si>
  <si>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</si>
  <si>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</si>
  <si>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</si>
  <si>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</si>
  <si>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</si>
  <si>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</si>
  <si>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</si>
  <si>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</si>
  <si>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</si>
  <si>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</si>
  <si>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</si>
  <si>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</si>
  <si>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</si>
  <si>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</si>
  <si>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</si>
  <si>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</si>
  <si>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</si>
  <si>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</si>
  <si>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</si>
  <si>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</si>
  <si>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</si>
  <si>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</si>
  <si>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</si>
  <si>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</si>
  <si>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</si>
  <si>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</si>
  <si>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</si>
  <si>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</si>
  <si>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</si>
  <si>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</si>
  <si>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</si>
  <si>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</si>
  <si>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</si>
  <si>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</si>
  <si>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</si>
  <si>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</si>
  <si>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</si>
  <si>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</si>
  <si>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</si>
  <si>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</si>
  <si>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</si>
  <si>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</si>
  <si>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</si>
  <si>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</si>
  <si>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</si>
  <si>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</si>
  <si>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</si>
  <si>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</si>
  <si>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</si>
  <si>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</si>
  <si>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</si>
  <si>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</si>
  <si>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</si>
  <si>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</si>
  <si>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</si>
  <si>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</si>
  <si>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</si>
  <si>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</si>
  <si>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</si>
  <si>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</si>
  <si>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</si>
  <si>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</si>
  <si>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</si>
  <si>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</si>
  <si>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</si>
  <si>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</si>
  <si>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</si>
  <si>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</si>
  <si>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</si>
  <si>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</si>
  <si>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</si>
  <si>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</si>
  <si>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</si>
  <si>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</si>
  <si>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</si>
  <si>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</si>
  <si>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</si>
  <si>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</si>
  <si>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</si>
  <si>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</si>
  <si>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</si>
  <si>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</si>
  <si>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</si>
  <si>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</si>
  <si>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</si>
  <si>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</si>
  <si>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</si>
  <si>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</si>
  <si>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</si>
  <si>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</si>
  <si>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</si>
  <si>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</si>
  <si>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</si>
  <si>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</si>
  <si>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</si>
  <si>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</si>
  <si>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</si>
  <si>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</si>
  <si>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</si>
  <si>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</si>
  <si>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</si>
  <si>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</si>
  <si>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</si>
  <si>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</si>
  <si>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</si>
  <si>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</si>
  <si>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</si>
  <si>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</si>
  <si>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</si>
  <si>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</si>
  <si>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</si>
  <si>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</si>
  <si>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</si>
  <si>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</si>
  <si>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</si>
  <si>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</si>
  <si>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</si>
  <si>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</si>
  <si>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</si>
  <si>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</si>
  <si>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</si>
  <si>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</si>
  <si>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</si>
  <si>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</si>
  <si>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</si>
  <si>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</si>
  <si>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</si>
  <si>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</si>
  <si>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</si>
  <si>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</si>
  <si>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</si>
  <si>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</si>
  <si>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</si>
  <si>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</si>
  <si>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</si>
  <si>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</si>
  <si>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</si>
  <si>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</si>
  <si>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</si>
  <si>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</si>
  <si>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</si>
  <si>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</si>
  <si>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</si>
  <si>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</si>
  <si>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</si>
  <si>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</si>
  <si>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</si>
  <si>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</si>
  <si>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</si>
  <si>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</si>
  <si>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</si>
  <si>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</si>
  <si>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</si>
  <si>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</si>
  <si>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</si>
  <si>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</si>
  <si>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</si>
  <si>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</si>
  <si>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</si>
  <si>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</si>
  <si>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</si>
  <si>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</si>
  <si>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</si>
  <si>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</si>
  <si>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</si>
  <si>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</si>
  <si>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</si>
  <si>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</si>
  <si>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</si>
  <si>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</si>
  <si>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</si>
  <si>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</si>
  <si>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</si>
  <si>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</si>
  <si>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</si>
  <si>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</si>
  <si>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</si>
  <si>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</si>
  <si>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</si>
  <si>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</si>
  <si>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</si>
  <si>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</si>
  <si>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</si>
  <si>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</si>
  <si>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</si>
  <si>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</si>
  <si>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</si>
  <si>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</si>
  <si>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</si>
  <si>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</si>
  <si>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</si>
  <si>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</si>
  <si>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</si>
  <si>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</si>
  <si>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</si>
  <si>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</si>
  <si>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</si>
  <si>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</si>
  <si>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</si>
  <si>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</si>
  <si>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</si>
  <si>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</si>
  <si>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</si>
  <si>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</si>
  <si>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</si>
  <si>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</si>
  <si>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</si>
  <si>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</si>
  <si>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</si>
  <si>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</si>
  <si>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</si>
  <si>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</si>
  <si>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</si>
  <si>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</si>
  <si>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</si>
  <si>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</si>
  <si>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</si>
  <si>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</si>
  <si>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</si>
  <si>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</si>
  <si>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</si>
  <si>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</si>
  <si>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</si>
  <si>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</si>
  <si>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</si>
  <si>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</si>
  <si>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</si>
  <si>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</si>
  <si>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</si>
  <si>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</si>
  <si>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</si>
  <si>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</si>
  <si>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</si>
  <si>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</si>
  <si>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</si>
  <si>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</si>
  <si>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</si>
  <si>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</si>
  <si>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</si>
  <si>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</si>
  <si>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</si>
  <si>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</si>
  <si>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</si>
  <si>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</si>
  <si>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</si>
  <si>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</si>
  <si>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</si>
  <si>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</si>
  <si>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</si>
  <si>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</si>
  <si>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</si>
  <si>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</si>
  <si>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</si>
  <si>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</si>
  <si>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</si>
  <si>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</si>
  <si>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</si>
  <si>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</si>
  <si>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</si>
  <si>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</si>
  <si>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</si>
  <si>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</si>
  <si>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</si>
  <si>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</si>
  <si>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</si>
  <si>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</si>
  <si>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</si>
  <si>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</si>
  <si>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</si>
  <si>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</si>
  <si>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</si>
  <si>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</si>
  <si>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</si>
  <si>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</si>
  <si>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</si>
  <si>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</si>
  <si>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</si>
  <si>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</si>
  <si>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</si>
  <si>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</si>
  <si>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</si>
  <si>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</si>
  <si>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</si>
  <si>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</si>
  <si>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</si>
  <si>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</si>
  <si>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</si>
  <si>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</si>
  <si>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</si>
  <si>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</si>
  <si>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</si>
  <si>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</si>
  <si>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</si>
  <si>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</si>
  <si>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</si>
  <si>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</si>
  <si>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</si>
  <si>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</si>
  <si>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</si>
  <si>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</si>
  <si>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</si>
  <si>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</si>
  <si>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</si>
  <si>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</si>
  <si>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</si>
  <si>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</si>
  <si>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</si>
  <si>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</si>
  <si>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</si>
  <si>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</si>
  <si>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</si>
  <si>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</si>
  <si>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</si>
  <si>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</si>
  <si>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</si>
  <si>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</si>
  <si>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</si>
  <si>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</si>
  <si>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</si>
  <si>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</si>
  <si>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</si>
  <si>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</si>
  <si>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</si>
  <si>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</si>
  <si>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</si>
  <si>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</si>
  <si>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</si>
  <si>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</si>
  <si>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</si>
  <si>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</si>
  <si>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</si>
  <si>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</si>
  <si>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</si>
  <si>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</si>
  <si>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</si>
  <si>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</si>
  <si>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</si>
  <si>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</si>
  <si>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</si>
  <si>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</si>
  <si>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</si>
  <si>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</si>
  <si>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</si>
  <si>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</si>
  <si>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</si>
  <si>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</si>
  <si>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</si>
  <si>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</si>
  <si>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</si>
  <si>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</si>
  <si>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</si>
  <si>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</si>
  <si>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</si>
  <si>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</si>
  <si>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</si>
  <si>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</si>
  <si>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</si>
  <si>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</si>
  <si>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</si>
  <si>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</si>
  <si>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</si>
  <si>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</si>
  <si>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</si>
  <si>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</si>
  <si>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</si>
  <si>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</si>
  <si>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</si>
  <si>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</si>
  <si>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</si>
  <si>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</si>
  <si>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</si>
  <si>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</si>
  <si>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</si>
  <si>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</si>
  <si>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</si>
  <si>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</si>
  <si>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</si>
  <si>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</si>
  <si>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</si>
  <si>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</si>
  <si>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</si>
  <si>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</si>
  <si>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</si>
  <si>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</si>
  <si>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</si>
  <si>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</si>
  <si>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</si>
  <si>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</si>
  <si>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</si>
  <si>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</si>
  <si>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</si>
  <si>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</si>
  <si>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</si>
  <si>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</si>
  <si>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</si>
  <si>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</si>
  <si>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</si>
  <si>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</si>
  <si>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</si>
  <si>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</si>
  <si>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</si>
  <si>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</si>
  <si>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</si>
  <si>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</si>
  <si>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</si>
  <si>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</si>
  <si>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</si>
  <si>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</si>
  <si>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</si>
  <si>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</si>
  <si>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</si>
  <si>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</si>
  <si>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</si>
  <si>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</si>
  <si>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</si>
  <si>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</si>
  <si>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</si>
  <si>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</si>
  <si>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</si>
  <si>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</si>
  <si>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</si>
  <si>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</si>
  <si>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</si>
  <si>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</si>
  <si>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</si>
  <si>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</si>
  <si>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</si>
  <si>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</si>
  <si>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</si>
  <si>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</si>
  <si>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</si>
  <si>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</si>
  <si>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</si>
  <si>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</si>
  <si>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</si>
  <si>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</si>
  <si>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</si>
  <si>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</si>
  <si>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</si>
  <si>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</si>
  <si>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</si>
  <si>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</si>
  <si>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</si>
  <si>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</si>
  <si>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</si>
  <si>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</si>
  <si>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</si>
  <si>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</si>
  <si>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</si>
  <si>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</si>
  <si>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</si>
  <si>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</si>
  <si>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</si>
  <si>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</si>
  <si>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</si>
  <si>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</si>
  <si>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</si>
  <si>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</si>
  <si>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</si>
  <si>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</si>
  <si>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</si>
  <si>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</si>
  <si>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</si>
  <si>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</si>
  <si>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</si>
  <si>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</si>
  <si>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</si>
  <si>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</si>
  <si>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</si>
  <si>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</si>
  <si>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</si>
  <si>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</si>
  <si>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</si>
  <si>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</si>
  <si>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</si>
  <si>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</si>
  <si>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</si>
  <si>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</si>
  <si>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</si>
  <si>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</si>
  <si>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</si>
  <si>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</si>
  <si>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</si>
  <si>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</si>
  <si>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</si>
  <si>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</si>
  <si>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</si>
  <si>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</si>
  <si>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</si>
  <si>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</si>
  <si>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</si>
  <si>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</si>
  <si>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</si>
  <si>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</si>
  <si>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</si>
  <si>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</si>
  <si>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</si>
  <si>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</si>
  <si>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</si>
  <si>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</si>
  <si>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</si>
  <si>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</si>
  <si>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</si>
  <si>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</si>
  <si>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</si>
  <si>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</si>
  <si>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</si>
  <si>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</si>
  <si>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</si>
  <si>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</si>
  <si>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</si>
  <si>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</si>
  <si>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</si>
  <si>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</si>
  <si>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</si>
  <si>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</si>
  <si>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</si>
  <si>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</si>
  <si>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</si>
  <si>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</si>
  <si>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</si>
  <si>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</si>
  <si>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</si>
  <si>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</si>
  <si>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</si>
  <si>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</si>
  <si>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</si>
  <si>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</si>
  <si>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</si>
  <si>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</si>
  <si>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</si>
  <si>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</si>
  <si>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</si>
  <si>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</si>
  <si>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</si>
  <si>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</si>
  <si>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</si>
  <si>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</si>
  <si>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</si>
  <si>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</si>
  <si>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</si>
  <si>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</si>
  <si>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</si>
  <si>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</si>
  <si>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</si>
  <si>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</si>
  <si>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</si>
  <si>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</si>
  <si>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</si>
  <si>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</si>
  <si>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</si>
  <si>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</si>
  <si>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</si>
  <si>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</si>
  <si>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</si>
  <si>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</si>
  <si>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</si>
  <si>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</si>
  <si>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</si>
  <si>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</si>
  <si>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</si>
  <si>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</si>
  <si>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</si>
  <si>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</si>
  <si>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</si>
  <si>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</si>
  <si>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</si>
  <si>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</si>
  <si>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</si>
  <si>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</si>
  <si>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</si>
  <si>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</si>
  <si>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</si>
  <si>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</si>
  <si>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</si>
  <si>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</si>
  <si>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</si>
  <si>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</si>
  <si>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</si>
  <si>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</si>
  <si>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</si>
  <si>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</si>
  <si>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</si>
  <si>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</si>
  <si>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</si>
  <si>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</si>
  <si>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</si>
  <si>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</si>
  <si>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</si>
  <si>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</si>
  <si>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</si>
  <si>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</si>
  <si>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</si>
  <si>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</si>
  <si>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</si>
  <si>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</si>
  <si>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</si>
  <si>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</si>
  <si>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</si>
  <si>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</si>
  <si>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</si>
  <si>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</si>
  <si>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</si>
  <si>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</si>
  <si>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</si>
  <si>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</si>
  <si>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</si>
  <si>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</si>
  <si>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</si>
  <si>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</si>
  <si>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</si>
  <si>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</si>
  <si>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</si>
  <si>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</si>
  <si>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</si>
  <si>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</si>
  <si>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</si>
  <si>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</si>
  <si>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</si>
  <si>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</si>
  <si>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</si>
  <si>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</si>
  <si>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</si>
  <si>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</si>
  <si>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</si>
  <si>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</si>
  <si>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</si>
  <si>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</si>
  <si>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</si>
  <si>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</si>
  <si>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</si>
  <si>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</si>
  <si>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</si>
  <si>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</si>
  <si>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</si>
  <si>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</si>
  <si>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</si>
  <si>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</si>
  <si>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</si>
  <si>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</si>
  <si>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</si>
  <si>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</si>
  <si>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</si>
  <si>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</si>
  <si>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</si>
  <si>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</si>
  <si>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</si>
  <si>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</si>
  <si>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</si>
  <si>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</si>
  <si>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</si>
  <si>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</si>
  <si>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</si>
  <si>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</si>
  <si>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</si>
  <si>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</si>
  <si>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</si>
  <si>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</si>
  <si>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</si>
  <si>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</si>
  <si>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</si>
  <si>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</si>
  <si>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</si>
  <si>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</si>
  <si>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</si>
  <si>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</si>
  <si>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</si>
  <si>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</si>
  <si>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</si>
  <si>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</si>
  <si>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</si>
  <si>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</si>
  <si>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</si>
  <si>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</si>
  <si>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</si>
  <si>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</si>
  <si>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</si>
  <si>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</si>
  <si>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</si>
  <si>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</si>
  <si>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</si>
  <si>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</si>
  <si>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</si>
  <si>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</si>
  <si>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</si>
  <si>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</si>
  <si>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</si>
  <si>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</si>
  <si>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</si>
  <si>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</si>
  <si>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</si>
  <si>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</si>
  <si>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</si>
  <si>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</si>
  <si>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</si>
  <si>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</si>
  <si>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</si>
  <si>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</si>
  <si>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</si>
  <si>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</si>
  <si>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</si>
  <si>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</si>
  <si>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</si>
  <si>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</si>
  <si>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</si>
  <si>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</si>
  <si>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</si>
  <si>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</si>
  <si>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</si>
  <si>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</si>
  <si>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</si>
  <si>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</si>
  <si>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</si>
  <si>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</si>
  <si>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</si>
  <si>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</si>
  <si>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</si>
  <si>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</si>
  <si>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</si>
  <si>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</si>
  <si>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</si>
  <si>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</si>
  <si>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</si>
  <si>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</si>
  <si>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</si>
  <si>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</si>
  <si>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</si>
  <si>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</si>
  <si>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</si>
  <si>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</si>
  <si>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</si>
  <si>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</si>
  <si>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</si>
  <si>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</si>
  <si>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</si>
  <si>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</si>
  <si>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</si>
  <si>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</si>
  <si>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</si>
  <si>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</si>
  <si>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</si>
  <si>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</si>
  <si>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</si>
  <si>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</si>
  <si>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</si>
  <si>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</si>
  <si>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</si>
  <si>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</si>
  <si>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</si>
  <si>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</si>
  <si>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</si>
  <si>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</si>
  <si>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</si>
  <si>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</si>
  <si>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</si>
  <si>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</si>
  <si>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</si>
  <si>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</si>
  <si>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</si>
  <si>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</si>
  <si>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</si>
  <si>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</si>
  <si>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</si>
  <si>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</si>
  <si>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</si>
  <si>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</si>
  <si>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</si>
  <si>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</si>
  <si>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</si>
  <si>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</si>
  <si>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</si>
  <si>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</si>
  <si>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</si>
  <si>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</si>
  <si>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</si>
  <si>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</si>
  <si>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</si>
  <si>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</si>
  <si>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</si>
  <si>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</si>
  <si>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</si>
  <si>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</si>
  <si>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</si>
  <si>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</si>
  <si>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</si>
  <si>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</si>
  <si>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</si>
  <si>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</si>
  <si>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</si>
  <si>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</si>
  <si>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</si>
  <si>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</si>
  <si>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</si>
  <si>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</si>
  <si>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</si>
  <si>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</si>
  <si>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</si>
  <si>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</si>
  <si>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</si>
  <si>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</si>
  <si>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</si>
  <si>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</si>
  <si>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</si>
  <si>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</si>
  <si>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</si>
  <si>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</si>
  <si>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</si>
  <si>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</si>
  <si>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</si>
  <si>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</si>
  <si>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</si>
  <si>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</si>
  <si>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</si>
  <si>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</si>
  <si>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</si>
  <si>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</si>
  <si>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</si>
  <si>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</si>
  <si>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</si>
  <si>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</si>
  <si>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</si>
  <si>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</si>
  <si>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</si>
  <si>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</si>
  <si>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</si>
  <si>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</si>
  <si>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</si>
  <si>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</si>
  <si>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</si>
  <si>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</si>
  <si>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</si>
  <si>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</si>
  <si>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</si>
  <si>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</si>
  <si>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</si>
  <si>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</si>
  <si>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</si>
  <si>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</si>
  <si>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</si>
  <si>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</si>
  <si>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</si>
  <si>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</si>
  <si>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</si>
  <si>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</si>
  <si>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</si>
  <si>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</si>
  <si>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</si>
  <si>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</si>
  <si>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</si>
  <si>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</si>
  <si>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</si>
  <si>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</si>
  <si>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</si>
  <si>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</si>
  <si>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</si>
  <si>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</si>
  <si>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</si>
  <si>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</si>
  <si>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</si>
  <si>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</si>
  <si>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</si>
  <si>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</si>
  <si>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</si>
  <si>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</si>
  <si>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</si>
  <si>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</si>
  <si>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</si>
  <si>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</si>
  <si>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</si>
  <si>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</si>
  <si>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</si>
  <si>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</si>
  <si>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</si>
  <si>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</si>
  <si>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</si>
  <si>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</si>
  <si>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</si>
  <si>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</si>
  <si>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</si>
  <si>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</si>
  <si>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</si>
  <si>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</si>
  <si>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</si>
  <si>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</si>
  <si>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</si>
  <si>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</si>
  <si>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</si>
  <si>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</si>
  <si>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</si>
  <si>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</si>
  <si>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</si>
  <si>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</si>
  <si>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</si>
  <si>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</si>
  <si>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</si>
  <si>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</si>
  <si>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</si>
  <si>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</si>
  <si>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</si>
  <si>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</si>
  <si>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</si>
  <si>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</si>
  <si>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</si>
  <si>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</si>
  <si>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</si>
  <si>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</si>
  <si>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</si>
  <si>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</si>
  <si>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</si>
  <si>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</si>
  <si>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</si>
  <si>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</si>
  <si>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</si>
  <si>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</si>
  <si>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</si>
  <si>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</si>
  <si>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</si>
  <si>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</si>
  <si>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</si>
  <si>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</si>
  <si>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</si>
  <si>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</si>
  <si>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</si>
  <si>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</si>
  <si>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</si>
  <si>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</si>
  <si>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</si>
  <si>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</si>
  <si>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</si>
  <si>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</si>
  <si>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</si>
  <si>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</si>
  <si>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</si>
  <si>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</si>
  <si>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</si>
  <si>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</si>
  <si>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</si>
  <si>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</si>
  <si>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</si>
  <si>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</si>
  <si>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</si>
  <si>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</si>
  <si>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</si>
  <si>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</si>
  <si>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</si>
  <si>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</si>
  <si>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</si>
  <si>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</si>
  <si>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</si>
  <si>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</si>
  <si>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</si>
  <si>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</si>
  <si>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</si>
  <si>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</si>
  <si>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</si>
  <si>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</si>
  <si>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</si>
  <si>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</si>
  <si>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</si>
  <si>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</si>
  <si>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</si>
  <si>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</si>
  <si>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</si>
  <si>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</si>
  <si>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</si>
  <si>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</si>
  <si>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</si>
  <si>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</si>
  <si>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</si>
  <si>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</si>
  <si>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</si>
  <si>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</si>
  <si>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</si>
  <si>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</si>
  <si>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</si>
  <si>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</si>
  <si>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</si>
  <si>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</si>
  <si>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</si>
  <si>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</si>
  <si>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</si>
  <si>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</si>
  <si>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</si>
  <si>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</si>
  <si>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</si>
  <si>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</si>
  <si>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</si>
  <si>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</si>
  <si>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</si>
  <si>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</si>
  <si>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</si>
  <si>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</si>
  <si>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</si>
  <si>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</si>
  <si>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</si>
  <si>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</si>
  <si>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</si>
  <si>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</si>
  <si>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</si>
  <si>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</si>
  <si>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</si>
  <si>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</si>
  <si>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</si>
  <si>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</si>
  <si>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</si>
  <si>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</si>
  <si>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</si>
  <si>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</si>
  <si>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</si>
  <si>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</si>
  <si>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</si>
  <si>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</si>
  <si>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</si>
  <si>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</si>
  <si>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</si>
  <si>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</si>
  <si>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</si>
  <si>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</si>
  <si>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</si>
  <si>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</si>
  <si>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</si>
  <si>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</si>
  <si>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</si>
  <si>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</si>
  <si>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</si>
  <si>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</si>
  <si>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</si>
  <si>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</si>
  <si>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</si>
  <si>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</si>
  <si>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</si>
  <si>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</si>
  <si>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</si>
  <si>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</si>
  <si>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</si>
  <si>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</si>
  <si>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</si>
  <si>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</si>
  <si>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</si>
  <si>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</si>
  <si>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</si>
  <si>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</si>
  <si>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</si>
  <si>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</si>
  <si>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</si>
  <si>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</si>
  <si>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</si>
  <si>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</si>
  <si>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</si>
  <si>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</si>
  <si>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</si>
  <si>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</si>
  <si>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</si>
  <si>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</si>
  <si>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</si>
  <si>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</si>
  <si>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</si>
  <si>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</si>
  <si>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</si>
  <si>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</si>
  <si>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</si>
  <si>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</si>
  <si>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</si>
  <si>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</si>
  <si>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</si>
  <si>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</si>
  <si>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</si>
  <si>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</si>
  <si>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</si>
  <si>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</si>
  <si>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</si>
  <si>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</si>
  <si>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</si>
  <si>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</si>
  <si>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</si>
  <si>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</si>
  <si>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</si>
  <si>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</si>
  <si>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</si>
  <si>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</si>
  <si>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</si>
  <si>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</si>
  <si>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</si>
  <si>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</si>
  <si>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</si>
  <si>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</si>
  <si>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</si>
  <si>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</si>
  <si>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</si>
  <si>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</si>
  <si>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</si>
  <si>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</si>
  <si>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</si>
  <si>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</si>
  <si>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</si>
  <si>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</si>
  <si>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</si>
  <si>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</si>
  <si>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</si>
  <si>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</si>
  <si>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</si>
  <si>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</si>
  <si>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</si>
  <si>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</si>
  <si>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</si>
  <si>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</si>
  <si>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</si>
  <si>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</si>
  <si>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</si>
  <si>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</si>
  <si>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</si>
  <si>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</si>
  <si>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</si>
  <si>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</si>
  <si>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</si>
  <si>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</si>
  <si>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</si>
  <si>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</si>
  <si>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</si>
  <si>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</si>
  <si>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</si>
  <si>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</si>
  <si>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</si>
  <si>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</si>
  <si>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</si>
  <si>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</si>
  <si>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</si>
  <si>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</si>
  <si>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</si>
  <si>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</si>
  <si>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</si>
  <si>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</si>
  <si>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</si>
  <si>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</si>
  <si>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</si>
  <si>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</si>
  <si>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</si>
  <si>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</si>
  <si>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</si>
  <si>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</si>
  <si>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</si>
  <si>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</si>
  <si>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</si>
  <si>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</si>
  <si>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</si>
  <si>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</si>
  <si>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</si>
  <si>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</si>
  <si>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</si>
  <si>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</si>
  <si>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</si>
  <si>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</si>
  <si>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</si>
  <si>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</si>
  <si>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</si>
  <si>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</si>
  <si>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</si>
  <si>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</si>
  <si>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</si>
  <si>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</si>
  <si>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</si>
  <si>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</si>
  <si>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</si>
  <si>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</si>
  <si>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</si>
  <si>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</si>
  <si>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</si>
  <si>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</si>
  <si>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</si>
  <si>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</si>
  <si>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</si>
  <si>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</si>
  <si>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</si>
  <si>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</si>
  <si>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</si>
  <si>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</si>
  <si>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</si>
  <si>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</si>
  <si>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</si>
  <si>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</si>
  <si>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</si>
  <si>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</si>
  <si>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</si>
  <si>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</si>
  <si>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</si>
  <si>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</si>
  <si>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</si>
  <si>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</si>
  <si>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</si>
  <si>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</si>
  <si>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</si>
  <si>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</si>
  <si>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</si>
  <si>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</si>
  <si>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</si>
  <si>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</si>
  <si>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</si>
  <si>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</si>
  <si>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</si>
  <si>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</si>
  <si>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</si>
  <si>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</si>
  <si>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</si>
  <si>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</si>
  <si>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</si>
  <si>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</si>
  <si>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</si>
  <si>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</si>
  <si>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</si>
  <si>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</si>
  <si>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</si>
  <si>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</si>
  <si>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</si>
  <si>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</si>
  <si>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</si>
  <si>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</si>
  <si>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</si>
  <si>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</si>
  <si>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</si>
  <si>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</si>
  <si>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</si>
  <si>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</si>
  <si>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</si>
  <si>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</si>
  <si>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</si>
  <si>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</si>
  <si>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</si>
  <si>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</si>
  <si>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</si>
  <si>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</si>
  <si>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</si>
  <si>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</si>
  <si>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</si>
  <si>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</si>
  <si>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</si>
  <si>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</si>
  <si>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</si>
  <si>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</si>
  <si>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</si>
  <si>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</si>
  <si>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</si>
  <si>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</si>
  <si>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</si>
  <si>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</si>
  <si>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</si>
  <si>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</si>
  <si>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</si>
  <si>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</si>
  <si>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</si>
  <si>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</si>
  <si>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</si>
  <si>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</si>
  <si>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</si>
  <si>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</si>
  <si>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</si>
  <si>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</si>
  <si>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</si>
  <si>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</si>
  <si>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</si>
  <si>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</si>
  <si>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</si>
  <si>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</si>
  <si>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</si>
  <si>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</si>
  <si>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</si>
  <si>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</si>
  <si>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</si>
  <si>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</si>
  <si>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</si>
  <si>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</si>
  <si>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</si>
  <si>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</si>
  <si>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</si>
  <si>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</si>
  <si>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</si>
  <si>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</si>
  <si>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</si>
  <si>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</si>
  <si>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</si>
  <si>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</si>
  <si>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</si>
  <si>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</si>
  <si>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</si>
  <si>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</si>
  <si>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</si>
  <si>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</si>
  <si>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</si>
  <si>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</si>
  <si>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</si>
  <si>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</si>
  <si>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</si>
  <si>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</si>
  <si>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</si>
  <si>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</si>
  <si>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</si>
  <si>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</si>
  <si>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</si>
  <si>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</si>
  <si>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</si>
  <si>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</si>
  <si>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</si>
  <si>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</si>
  <si>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</si>
  <si>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</si>
  <si>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</si>
  <si>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</si>
  <si>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</si>
  <si>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</si>
  <si>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</si>
  <si>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</si>
  <si>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</si>
  <si>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</si>
  <si>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</si>
  <si>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</si>
  <si>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</si>
  <si>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</si>
  <si>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</si>
  <si>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</si>
  <si>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</si>
  <si>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</si>
  <si>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</si>
  <si>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</si>
  <si>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</si>
  <si>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</si>
  <si>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</si>
  <si>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</si>
  <si>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</si>
  <si>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</si>
  <si>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</si>
  <si>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</si>
  <si>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</si>
  <si>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</si>
  <si>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</si>
  <si>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</si>
  <si>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</si>
  <si>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</si>
  <si>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</si>
  <si>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</si>
  <si>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</si>
  <si>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</si>
  <si>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</si>
  <si>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</si>
  <si>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</si>
  <si>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</si>
  <si>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</si>
  <si>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</si>
  <si>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</si>
  <si>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</si>
  <si>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</si>
  <si>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</si>
  <si>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</si>
  <si>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</si>
  <si>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</si>
  <si>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</si>
  <si>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</si>
  <si>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</si>
  <si>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</si>
  <si>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</si>
  <si>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</si>
  <si>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</si>
  <si>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</si>
  <si>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</si>
  <si>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</si>
  <si>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</si>
  <si>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</si>
  <si>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</si>
  <si>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</si>
  <si>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</si>
  <si>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</si>
  <si>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</si>
  <si>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</si>
  <si>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</si>
  <si>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</si>
  <si>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</si>
  <si>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</si>
  <si>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</si>
  <si>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</si>
  <si>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</si>
  <si>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</si>
  <si>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</si>
  <si>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</si>
  <si>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</si>
  <si>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</si>
  <si>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</si>
  <si>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</si>
  <si>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</si>
  <si>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</si>
  <si>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</si>
  <si>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</si>
  <si>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</si>
  <si>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</si>
  <si>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</si>
  <si>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</si>
  <si>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</si>
  <si>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</si>
  <si>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</si>
  <si>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</si>
  <si>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</si>
  <si>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</si>
  <si>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</si>
  <si>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</si>
  <si>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</si>
  <si>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</si>
  <si>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</si>
  <si>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</si>
  <si>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</si>
  <si>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</si>
  <si>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</si>
  <si>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</si>
  <si>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</si>
  <si>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</si>
  <si>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</si>
  <si>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</si>
  <si>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</si>
  <si>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</si>
  <si>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</si>
  <si>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</si>
  <si>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</si>
  <si>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</si>
  <si>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</si>
  <si>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</si>
  <si>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</si>
  <si>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</si>
  <si>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</si>
  <si>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</si>
  <si>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</si>
  <si>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</si>
  <si>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</si>
  <si>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</si>
  <si>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</si>
  <si>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</si>
  <si>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</si>
  <si>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</si>
  <si>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</si>
  <si>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</si>
  <si>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</si>
  <si>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</si>
  <si>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</si>
  <si>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</si>
  <si>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</si>
  <si>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</si>
  <si>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</si>
  <si>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</si>
  <si>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</si>
  <si>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</si>
  <si>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</si>
  <si>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</si>
  <si>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</si>
  <si>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</si>
  <si>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</si>
  <si>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</si>
  <si>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</si>
  <si>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</si>
  <si>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</si>
  <si>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</si>
  <si>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</si>
  <si>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</si>
  <si>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</si>
  <si>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</si>
  <si>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</si>
  <si>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</si>
  <si>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</si>
  <si>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</si>
  <si>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</si>
  <si>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</si>
  <si>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</si>
  <si>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</si>
  <si>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</si>
  <si>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</si>
  <si>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</si>
  <si>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</si>
  <si>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</si>
  <si>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</si>
  <si>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</si>
  <si>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</si>
  <si>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</si>
  <si>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</si>
  <si>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</si>
  <si>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</si>
  <si>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</si>
  <si>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</si>
  <si>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</si>
  <si>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</si>
  <si>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</si>
  <si>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</si>
  <si>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</si>
  <si>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</si>
  <si>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</si>
  <si>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</si>
  <si>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</si>
  <si>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</si>
  <si>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</si>
  <si>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</si>
  <si>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</si>
  <si>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</si>
  <si>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</si>
  <si>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</si>
  <si>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</si>
  <si>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</si>
  <si>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</si>
  <si>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</si>
  <si>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</si>
  <si>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</si>
  <si>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</si>
  <si>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</si>
  <si>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</si>
  <si>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</si>
  <si>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</si>
  <si>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</si>
  <si>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</si>
  <si>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</si>
  <si>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</si>
  <si>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</si>
  <si>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</si>
  <si>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</si>
  <si>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</si>
  <si>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</si>
  <si>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</si>
  <si>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</si>
  <si>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</si>
  <si>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</si>
  <si>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</si>
  <si>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</si>
  <si>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</si>
  <si>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</si>
  <si>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</si>
  <si>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</si>
  <si>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</si>
  <si>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</si>
  <si>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</si>
  <si>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</si>
  <si>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</si>
  <si>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</si>
  <si>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</si>
  <si>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</si>
  <si>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</si>
  <si>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</si>
  <si>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</si>
  <si>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</si>
  <si>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</si>
  <si>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</si>
  <si>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</si>
  <si>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</si>
  <si>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</si>
  <si>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</si>
  <si>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</si>
  <si>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</si>
  <si>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</si>
  <si>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</si>
  <si>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</si>
  <si>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</si>
  <si>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</si>
  <si>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</si>
  <si>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</si>
  <si>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</si>
  <si>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</si>
  <si>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</si>
  <si>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</si>
  <si>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</si>
  <si>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</si>
  <si>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</si>
  <si>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</si>
  <si>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</si>
  <si>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</si>
  <si>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</si>
  <si>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</si>
  <si>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</si>
  <si>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</si>
  <si>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</si>
  <si>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</si>
  <si>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</si>
  <si>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</si>
  <si>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</si>
  <si>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</si>
  <si>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</si>
  <si>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</si>
  <si>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</si>
  <si>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</si>
  <si>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</si>
  <si>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</si>
  <si>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</si>
  <si>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</si>
  <si>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</si>
  <si>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</si>
  <si>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</si>
  <si>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</si>
  <si>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</si>
  <si>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</si>
  <si>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</si>
  <si>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</si>
  <si>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</si>
  <si>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</si>
  <si>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</si>
  <si>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</si>
  <si>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</si>
  <si>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</si>
  <si>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</si>
  <si>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</si>
  <si>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</si>
  <si>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</si>
  <si>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</si>
  <si>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</si>
  <si>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</si>
  <si>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</si>
  <si>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</si>
  <si>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</si>
  <si>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</si>
  <si>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</si>
  <si>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</si>
  <si>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</si>
  <si>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</si>
  <si>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</si>
  <si>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</si>
  <si>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</si>
  <si>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</si>
  <si>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</si>
  <si>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</si>
  <si>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</si>
  <si>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</si>
  <si>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</si>
  <si>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</si>
  <si>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</si>
  <si>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</si>
  <si>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</si>
  <si>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</si>
  <si>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</si>
  <si>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</si>
  <si>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</si>
  <si>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</si>
  <si>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</si>
  <si>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</si>
  <si>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</si>
  <si>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</si>
  <si>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</si>
  <si>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</si>
  <si>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</si>
  <si>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</si>
  <si>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</si>
  <si>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</si>
  <si>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</si>
  <si>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</si>
  <si>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</si>
  <si>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</si>
  <si>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</si>
  <si>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</si>
  <si>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</si>
  <si>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</si>
  <si>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</si>
  <si>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</si>
  <si>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</si>
  <si>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</si>
  <si>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</si>
  <si>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</si>
  <si>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</si>
  <si>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</si>
  <si>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</si>
  <si>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</si>
  <si>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</si>
  <si>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</si>
  <si>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</si>
  <si>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</si>
  <si>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</si>
  <si>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</si>
  <si>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</si>
  <si>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</si>
  <si>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</si>
  <si>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</si>
  <si>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</si>
  <si>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</si>
  <si>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</si>
  <si>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</si>
  <si>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</si>
  <si>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</si>
  <si>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</si>
  <si>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</si>
  <si>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</si>
  <si>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</si>
  <si>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</si>
  <si>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</si>
  <si>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</si>
  <si>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</si>
  <si>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</si>
  <si>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</si>
  <si>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</si>
  <si>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</si>
  <si>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</si>
  <si>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</si>
  <si>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</si>
  <si>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</si>
  <si>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</si>
  <si>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</si>
  <si>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</si>
  <si>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</si>
  <si>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</si>
  <si>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</si>
  <si>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</si>
  <si>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</si>
  <si>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</si>
  <si>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</si>
  <si>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</si>
  <si>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</si>
  <si>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</si>
  <si>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</si>
  <si>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</si>
  <si>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</si>
  <si>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</si>
  <si>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</si>
  <si>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</si>
  <si>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</si>
  <si>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</si>
  <si>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</si>
  <si>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</si>
  <si>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</si>
  <si>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</si>
  <si>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</si>
  <si>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</si>
  <si>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</si>
  <si>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</si>
  <si>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</si>
  <si>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</si>
  <si>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</si>
  <si>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</si>
  <si>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</si>
  <si>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</si>
  <si>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</si>
  <si>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</si>
  <si>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</si>
  <si>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</si>
  <si>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</si>
  <si>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</si>
  <si>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</si>
  <si>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</si>
  <si>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</si>
  <si>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</si>
  <si>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</si>
  <si>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</si>
  <si>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</si>
  <si>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</si>
  <si>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</si>
  <si>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</si>
  <si>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</si>
  <si>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</si>
  <si>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</si>
  <si>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</si>
  <si>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</si>
  <si>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</si>
  <si>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</si>
  <si>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</si>
  <si>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</si>
  <si>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</si>
  <si>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</si>
  <si>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</si>
  <si>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</si>
  <si>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</si>
  <si>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</si>
  <si>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</si>
  <si>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</si>
  <si>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</si>
  <si>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</si>
  <si>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</si>
  <si>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</si>
  <si>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</si>
  <si>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</si>
  <si>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</si>
  <si>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</si>
  <si>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</si>
  <si>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</si>
  <si>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</si>
  <si>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</si>
  <si>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</si>
  <si>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</si>
  <si>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</si>
  <si>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</si>
  <si>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</si>
  <si>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</si>
  <si>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</si>
  <si>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</si>
  <si>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</si>
  <si>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</si>
  <si>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</si>
  <si>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</si>
  <si>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</si>
  <si>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</si>
  <si>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</si>
  <si>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</si>
  <si>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</si>
  <si>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</si>
  <si>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</si>
  <si>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</si>
  <si>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</si>
  <si>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</si>
  <si>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</si>
  <si>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</si>
  <si>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</si>
  <si>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</si>
  <si>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</si>
  <si>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</si>
  <si>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</si>
  <si>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</si>
  <si>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</si>
  <si>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</si>
  <si>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</si>
  <si>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</si>
  <si>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</si>
  <si>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</si>
  <si>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</si>
  <si>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</si>
  <si>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</si>
  <si>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</si>
  <si>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</si>
  <si>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</si>
  <si>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</si>
  <si>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</si>
  <si>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</si>
  <si>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</si>
  <si>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</si>
  <si>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</si>
  <si>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</si>
  <si>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</si>
  <si>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</si>
  <si>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</si>
  <si>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</si>
  <si>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</si>
  <si>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</si>
  <si>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</si>
  <si>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</si>
  <si>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</si>
  <si>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</si>
  <si>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</si>
  <si>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</si>
  <si>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</si>
  <si>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</si>
  <si>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</si>
  <si>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</si>
  <si>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</si>
  <si>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</si>
  <si>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</si>
  <si>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</si>
  <si>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</si>
  <si>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</si>
  <si>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</si>
  <si>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</si>
  <si>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</si>
  <si>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</si>
  <si>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</si>
  <si>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</si>
  <si>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</si>
  <si>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</si>
  <si>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</si>
  <si>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</si>
  <si>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</si>
  <si>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</si>
  <si>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</si>
  <si>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</si>
  <si>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</si>
  <si>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</si>
  <si>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</si>
  <si>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</si>
  <si>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</si>
  <si>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</si>
  <si>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</si>
  <si>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</si>
  <si>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</si>
  <si>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</si>
  <si>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</si>
  <si>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</si>
  <si>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</si>
  <si>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</si>
  <si>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</si>
  <si>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</si>
  <si>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</si>
  <si>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</si>
  <si>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</si>
  <si>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</si>
  <si>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</si>
  <si>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</si>
  <si>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</si>
  <si>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</si>
  <si>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</si>
  <si>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</si>
  <si>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</si>
  <si>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</si>
  <si>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</si>
  <si>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</si>
  <si>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</si>
  <si>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</si>
  <si>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</si>
  <si>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</si>
  <si>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</si>
  <si>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</si>
  <si>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</si>
  <si>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</si>
  <si>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</si>
  <si>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</si>
  <si>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</si>
  <si>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</si>
  <si>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</si>
  <si>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</si>
  <si>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</si>
  <si>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</si>
  <si>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</si>
  <si>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</si>
  <si>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</si>
  <si>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</si>
  <si>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</si>
  <si>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</si>
  <si>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</si>
  <si>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</si>
  <si>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</si>
  <si>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</si>
  <si>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</si>
  <si>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</si>
  <si>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</si>
  <si>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</si>
  <si>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</si>
  <si>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</si>
  <si>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</si>
  <si>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</si>
  <si>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</si>
  <si>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</si>
  <si>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</si>
  <si>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</si>
  <si>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</si>
  <si>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</si>
  <si>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</si>
  <si>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</si>
  <si>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</si>
  <si>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</si>
  <si>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</si>
  <si>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</si>
  <si>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</si>
  <si>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</si>
  <si>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</si>
  <si>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</si>
  <si>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</si>
  <si>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</si>
  <si>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</si>
  <si>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</si>
  <si>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</si>
  <si>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</si>
  <si>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</si>
  <si>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</si>
  <si>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</si>
  <si>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</si>
  <si>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</si>
  <si>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</si>
  <si>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</si>
  <si>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</si>
  <si>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</si>
  <si>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</si>
  <si>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</si>
  <si>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</si>
  <si>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</si>
  <si>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</si>
  <si>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</si>
  <si>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</si>
  <si>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</si>
  <si>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</si>
  <si>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</si>
  <si>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</si>
  <si>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</si>
  <si>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</si>
  <si>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</si>
  <si>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</si>
  <si>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</si>
  <si>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</si>
  <si>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</si>
  <si>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</si>
  <si>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</si>
  <si>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</si>
  <si>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</si>
  <si>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</si>
  <si>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</si>
  <si>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</si>
  <si>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</si>
  <si>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</si>
  <si>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</si>
  <si>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</si>
  <si>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</si>
  <si>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</si>
  <si>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</si>
  <si>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</si>
  <si>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</si>
  <si>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</si>
  <si>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</si>
  <si>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</si>
  <si>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</si>
  <si>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</si>
  <si>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</si>
  <si>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</si>
  <si>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</si>
  <si>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</si>
  <si>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</si>
  <si>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</si>
  <si>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</si>
  <si>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</si>
  <si>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</si>
  <si>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</si>
  <si>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</si>
  <si>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</si>
  <si>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</si>
  <si>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</si>
  <si>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</si>
  <si>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</si>
  <si>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</si>
  <si>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</si>
  <si>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</si>
  <si>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</si>
  <si>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</si>
  <si>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</si>
  <si>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</si>
  <si>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</si>
  <si>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</si>
  <si>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</si>
  <si>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</si>
  <si>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</si>
  <si>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</si>
  <si>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</si>
  <si>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</si>
  <si>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</si>
  <si>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</si>
  <si>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</si>
  <si>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</si>
  <si>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</si>
  <si>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</si>
  <si>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</si>
  <si>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</si>
  <si>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</si>
  <si>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</si>
  <si>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</si>
  <si>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</si>
  <si>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</si>
  <si>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</si>
  <si>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</si>
  <si>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</si>
  <si>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</si>
  <si>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</si>
  <si>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</si>
  <si>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</si>
  <si>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</si>
  <si>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</si>
  <si>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</si>
  <si>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</si>
  <si>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</si>
  <si>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</si>
  <si>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</si>
  <si>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</si>
  <si>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</si>
  <si>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</si>
  <si>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</si>
  <si>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</si>
  <si>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</si>
  <si>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</si>
  <si>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</si>
  <si>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</si>
  <si>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</si>
  <si>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</si>
  <si>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</si>
  <si>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</si>
  <si>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</si>
  <si>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</si>
  <si>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</si>
  <si>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</si>
  <si>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</si>
  <si>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</si>
  <si>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</si>
  <si>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</si>
  <si>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</si>
  <si>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</si>
  <si>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</si>
  <si>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</si>
  <si>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</si>
  <si>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</si>
  <si>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</si>
  <si>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</si>
  <si>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</si>
  <si>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</si>
  <si>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</si>
  <si>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</si>
  <si>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</si>
  <si>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</si>
  <si>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</si>
  <si>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</si>
  <si>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</si>
  <si>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</si>
  <si>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</si>
  <si>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</si>
  <si>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</si>
  <si>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</si>
  <si>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</si>
  <si>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</si>
  <si>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</si>
  <si>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</si>
  <si>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</si>
  <si>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</si>
  <si>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</si>
  <si>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</si>
  <si>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</si>
  <si>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</si>
  <si>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</si>
  <si>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</si>
  <si>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</si>
  <si>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</si>
  <si>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</si>
  <si>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</si>
  <si>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</si>
  <si>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</si>
  <si>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</si>
  <si>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</si>
  <si>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</si>
  <si>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</si>
  <si>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</si>
  <si>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</si>
  <si>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</si>
  <si>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</si>
  <si>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</si>
  <si>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</si>
  <si>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</si>
  <si>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</si>
  <si>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</si>
  <si>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</si>
  <si>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</si>
  <si>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</si>
  <si>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</si>
  <si>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</si>
  <si>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</si>
  <si>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</si>
  <si>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</si>
  <si>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</si>
  <si>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</si>
  <si>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</si>
  <si>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</si>
  <si>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</si>
  <si>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</si>
  <si>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</si>
  <si>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</si>
  <si>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</si>
  <si>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</si>
  <si>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</si>
  <si>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</si>
  <si>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</si>
  <si>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</si>
  <si>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</si>
  <si>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</si>
  <si>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</si>
  <si>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</si>
  <si>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</si>
  <si>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</si>
  <si>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</si>
  <si>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</si>
  <si>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</si>
  <si>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</si>
  <si>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</si>
  <si>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</si>
  <si>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</si>
  <si>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</si>
  <si>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</si>
  <si>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</si>
  <si>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</si>
  <si>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</si>
  <si>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</si>
  <si>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</si>
  <si>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</si>
  <si>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</si>
  <si>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</si>
  <si>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</si>
  <si>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</si>
  <si>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</si>
  <si>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</si>
  <si>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</si>
  <si>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</si>
  <si>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</si>
  <si>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</si>
  <si>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</si>
  <si>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</si>
  <si>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</si>
  <si>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</si>
  <si>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</si>
  <si>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</si>
  <si>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</si>
  <si>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</si>
  <si>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</si>
  <si>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</si>
  <si>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</si>
  <si>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</si>
  <si>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</si>
  <si>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</si>
  <si>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</si>
  <si>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</si>
  <si>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</si>
  <si>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</si>
  <si>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</si>
  <si>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</si>
  <si>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</si>
  <si>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</si>
  <si>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</si>
  <si>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</si>
  <si>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</si>
  <si>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</si>
  <si>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</si>
  <si>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</si>
  <si>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</si>
  <si>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</si>
  <si>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</si>
  <si>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</si>
  <si>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</si>
  <si>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</si>
  <si>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</si>
  <si>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</si>
  <si>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</si>
  <si>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</si>
  <si>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</si>
  <si>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</si>
  <si>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</si>
  <si>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</si>
  <si>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</si>
  <si>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</si>
  <si>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</si>
  <si>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</si>
  <si>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</si>
  <si>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</si>
  <si>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</si>
  <si>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</si>
  <si>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</si>
  <si>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</si>
  <si>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</si>
  <si>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</si>
  <si>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</si>
  <si>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</si>
  <si>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</si>
  <si>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</si>
  <si>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</si>
  <si>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</si>
  <si>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</si>
  <si>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</si>
  <si>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</si>
  <si>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</si>
  <si>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</si>
  <si>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</si>
  <si>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</si>
  <si>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</si>
  <si>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</si>
  <si>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</si>
  <si>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</si>
  <si>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</si>
  <si>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</si>
  <si>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</si>
  <si>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</si>
  <si>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</si>
  <si>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</si>
  <si>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</si>
  <si>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</si>
  <si>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</si>
  <si>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</si>
  <si>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</si>
  <si>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</si>
  <si>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</si>
  <si>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</si>
  <si>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</si>
  <si>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</si>
  <si>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</si>
  <si>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</si>
  <si>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</si>
  <si>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</si>
  <si>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</si>
  <si>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</si>
  <si>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</si>
  <si>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</si>
  <si>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</si>
  <si>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</si>
  <si>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</si>
  <si>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</si>
  <si>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</si>
  <si>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</si>
  <si>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</si>
  <si>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</si>
  <si>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</si>
  <si>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</si>
  <si>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</si>
  <si>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</si>
  <si>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</si>
  <si>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</si>
  <si>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</si>
  <si>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</si>
  <si>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</si>
  <si>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</si>
  <si>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</si>
  <si>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</si>
  <si>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</si>
  <si>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</si>
  <si>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</si>
  <si>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</si>
  <si>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</si>
  <si>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</si>
  <si>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</si>
  <si>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</si>
  <si>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</si>
  <si>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</si>
  <si>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</si>
  <si>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</si>
  <si>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</si>
  <si>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</si>
  <si>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</si>
  <si>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</si>
  <si>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</si>
  <si>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</si>
  <si>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</si>
  <si>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</si>
  <si>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</si>
  <si>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</si>
  <si>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</si>
  <si>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</si>
  <si>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</si>
  <si>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</si>
  <si>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</si>
  <si>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</si>
  <si>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</si>
  <si>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</si>
  <si>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</si>
  <si>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</si>
  <si>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</si>
  <si>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</si>
  <si>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</si>
  <si>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</si>
  <si>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</si>
  <si>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</si>
  <si>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</si>
  <si>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</si>
  <si>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</si>
  <si>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</si>
  <si>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</si>
  <si>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</si>
  <si>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</si>
  <si>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</si>
  <si>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</si>
  <si>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</si>
  <si>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</si>
  <si>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</si>
  <si>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</si>
  <si>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</si>
  <si>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</si>
  <si>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</si>
  <si>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</si>
  <si>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</si>
  <si>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</si>
  <si>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</si>
  <si>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</si>
  <si>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</si>
  <si>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</si>
  <si>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</si>
  <si>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</si>
  <si>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</si>
  <si>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</si>
  <si>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</si>
  <si>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</si>
  <si>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</si>
  <si>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</si>
  <si>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</si>
  <si>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</si>
  <si>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</si>
  <si>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</si>
  <si>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</si>
  <si>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</si>
  <si>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</si>
  <si>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</si>
  <si>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</si>
  <si>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</si>
  <si>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</si>
  <si>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</si>
  <si>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</si>
  <si>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</si>
  <si>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</si>
  <si>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</si>
  <si>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</si>
  <si>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</si>
  <si>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</si>
  <si>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</si>
  <si>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</si>
  <si>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</si>
  <si>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</si>
  <si>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</si>
  <si>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</si>
  <si>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</si>
  <si>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</si>
  <si>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</si>
  <si>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</si>
  <si>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</si>
  <si>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</si>
  <si>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</si>
  <si>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</si>
  <si>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</si>
  <si>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</si>
  <si>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</si>
  <si>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</si>
  <si>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</si>
  <si>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</si>
  <si>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</si>
  <si>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</si>
  <si>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</si>
  <si>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</si>
  <si>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</si>
  <si>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</si>
  <si>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</si>
  <si>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</si>
  <si>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</si>
  <si>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</si>
  <si>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</si>
  <si>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</si>
  <si>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</si>
  <si>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</si>
  <si>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</si>
  <si>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</si>
  <si>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</si>
  <si>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</si>
  <si>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</si>
  <si>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</si>
  <si>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</si>
  <si>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</si>
  <si>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</si>
  <si>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</si>
  <si>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</si>
  <si>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</si>
  <si>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</si>
  <si>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</si>
  <si>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</si>
  <si>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</si>
  <si>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</si>
  <si>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</si>
  <si>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</si>
  <si>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</si>
  <si>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</si>
  <si>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</si>
  <si>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</si>
  <si>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</si>
  <si>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</si>
  <si>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</si>
  <si>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</si>
  <si>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</si>
  <si>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</si>
  <si>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</si>
  <si>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</si>
  <si>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</si>
  <si>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</si>
  <si>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</si>
  <si>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</si>
  <si>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</si>
  <si>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</si>
  <si>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</si>
  <si>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</si>
  <si>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</si>
  <si>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</si>
  <si>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</si>
  <si>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</si>
  <si>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</si>
  <si>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</si>
  <si>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</si>
  <si>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</si>
  <si>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</si>
  <si>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</si>
  <si>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</si>
  <si>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</si>
  <si>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</si>
  <si>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</si>
  <si>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</si>
  <si>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</si>
  <si>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</si>
  <si>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</si>
  <si>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</si>
  <si>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</si>
  <si>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</si>
  <si>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</si>
  <si>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</si>
  <si>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</si>
  <si>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</si>
  <si>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</si>
  <si>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</si>
  <si>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</si>
  <si>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</si>
  <si>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</si>
  <si>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</si>
  <si>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</si>
  <si>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</si>
  <si>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</si>
  <si>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</si>
  <si>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</si>
  <si>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</si>
  <si>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</si>
  <si>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</si>
  <si>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</si>
  <si>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</si>
  <si>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</si>
  <si>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</si>
  <si>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</si>
  <si>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</si>
  <si>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</si>
  <si>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</si>
  <si>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</si>
  <si>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</si>
  <si>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</si>
  <si>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</si>
  <si>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</si>
  <si>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</si>
  <si>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</si>
  <si>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</si>
  <si>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</si>
  <si>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</si>
  <si>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</si>
  <si>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</si>
  <si>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</si>
  <si>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</si>
  <si>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</si>
  <si>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</si>
  <si>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</si>
  <si>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</si>
  <si>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</si>
  <si>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</si>
  <si>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</si>
  <si>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</si>
  <si>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</si>
  <si>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</si>
  <si>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</si>
  <si>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</si>
  <si>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</si>
  <si>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</si>
  <si>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</si>
  <si>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</si>
  <si>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</si>
  <si>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</si>
  <si>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</si>
  <si>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</si>
  <si>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</si>
  <si>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</si>
  <si>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</si>
  <si>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</si>
  <si>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</si>
  <si>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</si>
  <si>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</si>
  <si>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</si>
  <si>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</si>
  <si>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</si>
  <si>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</si>
  <si>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</si>
  <si>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</si>
  <si>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</si>
  <si>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</si>
  <si>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</si>
  <si>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</si>
  <si>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</si>
  <si>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</si>
  <si>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</si>
  <si>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</si>
  <si>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</si>
  <si>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</si>
  <si>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</si>
  <si>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</si>
  <si>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</si>
  <si>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</si>
  <si>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</si>
  <si>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</si>
  <si>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</si>
  <si>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</si>
  <si>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</si>
  <si>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</si>
  <si>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</si>
  <si>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</si>
  <si>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</si>
  <si>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</si>
  <si>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</si>
  <si>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</si>
  <si>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</si>
  <si>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</si>
  <si>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</si>
  <si>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</si>
  <si>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</si>
  <si>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</si>
  <si>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</si>
  <si>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</si>
  <si>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</si>
  <si>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</si>
  <si>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</si>
  <si>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</si>
  <si>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</si>
  <si>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</si>
  <si>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</si>
  <si>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</si>
  <si>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</si>
  <si>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</si>
  <si>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</si>
  <si>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</si>
  <si>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</si>
  <si>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</si>
  <si>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</si>
  <si>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</si>
  <si>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</si>
  <si>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</si>
  <si>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</si>
  <si>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</si>
  <si>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</si>
  <si>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</si>
  <si>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</si>
  <si>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</si>
  <si>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</si>
  <si>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</si>
  <si>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</si>
  <si>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</si>
  <si>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</si>
  <si>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</si>
  <si>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</si>
  <si>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</si>
  <si>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</si>
  <si>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</si>
  <si>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</si>
  <si>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</si>
  <si>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</si>
  <si>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</si>
  <si>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</si>
  <si>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</si>
  <si>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</si>
  <si>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</si>
  <si>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</si>
  <si>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</si>
  <si>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</si>
  <si>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</si>
  <si>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</si>
  <si>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</si>
  <si>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</si>
  <si>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</si>
  <si>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</si>
  <si>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</si>
  <si>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</si>
  <si>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</si>
  <si>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</si>
  <si>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</si>
  <si>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</si>
  <si>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</si>
  <si>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</si>
  <si>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</si>
  <si>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</si>
  <si>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</si>
  <si>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</si>
  <si>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</si>
  <si>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</si>
  <si>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</si>
  <si>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</si>
  <si>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</si>
  <si>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</si>
  <si>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</si>
  <si>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</si>
  <si>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</si>
  <si>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</si>
  <si>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</si>
  <si>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</si>
  <si>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</si>
  <si>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</si>
  <si>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</si>
  <si>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</si>
  <si>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</si>
  <si>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</si>
  <si>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</si>
  <si>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</si>
  <si>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</si>
  <si>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</si>
  <si>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</si>
  <si>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</si>
  <si>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</si>
  <si>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</si>
  <si>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</si>
  <si>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</si>
  <si>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</si>
  <si>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</si>
  <si>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</si>
  <si>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</si>
  <si>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</si>
  <si>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</si>
  <si>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</si>
  <si>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</si>
  <si>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</si>
  <si>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</si>
  <si>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</si>
  <si>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</si>
  <si>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</si>
  <si>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</si>
  <si>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</si>
  <si>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</si>
  <si>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</si>
  <si>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</si>
  <si>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</si>
  <si>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</si>
  <si>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</si>
  <si>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</si>
  <si>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</si>
  <si>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</si>
  <si>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</si>
  <si>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</si>
  <si>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</si>
  <si>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</si>
  <si>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</si>
  <si>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</si>
  <si>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</si>
  <si>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</si>
  <si>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</si>
  <si>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</si>
  <si>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</si>
  <si>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</si>
  <si>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</si>
  <si>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</si>
  <si>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</si>
  <si>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</si>
  <si>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</si>
  <si>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</si>
  <si>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</si>
  <si>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</si>
  <si>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</si>
  <si>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</si>
  <si>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</si>
  <si>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</si>
  <si>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</si>
  <si>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</si>
  <si>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</si>
  <si>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</si>
  <si>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</si>
  <si>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</si>
  <si>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</si>
  <si>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</si>
  <si>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</si>
  <si>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</si>
  <si>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</si>
  <si>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</si>
  <si>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</si>
  <si>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</si>
  <si>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</si>
  <si>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</si>
  <si>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</si>
  <si>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</si>
  <si>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</si>
  <si>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</si>
  <si>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</si>
  <si>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</si>
  <si>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</si>
  <si>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</si>
  <si>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</si>
  <si>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</si>
  <si>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</si>
  <si>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</si>
  <si>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</si>
  <si>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</si>
  <si>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</si>
  <si>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</si>
  <si>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</si>
  <si>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</si>
  <si>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</si>
  <si>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</si>
  <si>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</si>
  <si>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</si>
  <si>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</si>
  <si>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</si>
  <si>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</si>
  <si>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</si>
  <si>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</si>
  <si>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</si>
  <si>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</si>
  <si>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</si>
  <si>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</si>
  <si>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</si>
  <si>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</si>
  <si>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</si>
  <si>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</si>
  <si>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</si>
  <si>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</si>
  <si>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</si>
  <si>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</si>
  <si>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</si>
  <si>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</si>
  <si>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</si>
  <si>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</si>
  <si>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</si>
  <si>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</si>
  <si>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</si>
  <si>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</si>
  <si>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</si>
  <si>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</si>
  <si>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</si>
  <si>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</si>
  <si>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</si>
  <si>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</si>
  <si>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</si>
  <si>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</si>
  <si>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</si>
  <si>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</si>
  <si>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</si>
  <si>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</si>
  <si>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</si>
  <si>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</si>
  <si>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</si>
  <si>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</si>
  <si>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</si>
  <si>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</si>
  <si>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</si>
  <si>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</si>
  <si>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</si>
  <si>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</si>
  <si>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</si>
  <si>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</si>
  <si>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</si>
  <si>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</si>
  <si>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</si>
  <si>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</si>
  <si>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</si>
  <si>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</si>
  <si>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</si>
  <si>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</si>
  <si>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</si>
  <si>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</si>
  <si>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</si>
  <si>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</si>
  <si>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</si>
  <si>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</si>
  <si>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</si>
  <si>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</si>
  <si>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</si>
  <si>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</si>
  <si>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</si>
  <si>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</si>
  <si>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</si>
  <si>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</si>
  <si>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</si>
  <si>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</si>
  <si>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</si>
  <si>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</si>
  <si>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</si>
  <si>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</si>
  <si>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</si>
  <si>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</si>
  <si>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</si>
  <si>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</si>
  <si>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</si>
  <si>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</si>
  <si>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</si>
  <si>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</si>
  <si>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</si>
  <si>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</si>
  <si>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</si>
  <si>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</si>
  <si>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</si>
  <si>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</si>
  <si>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</si>
  <si>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</si>
  <si>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</si>
  <si>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</si>
  <si>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</si>
  <si>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</si>
  <si>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</si>
  <si>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</si>
  <si>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</si>
  <si>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</si>
  <si>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</si>
  <si>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</si>
  <si>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</si>
  <si>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</si>
  <si>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</si>
  <si>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</si>
  <si>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</si>
  <si>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</si>
  <si>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</si>
  <si>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</si>
  <si>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</si>
  <si>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</si>
  <si>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</si>
  <si>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</si>
  <si>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</si>
  <si>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</si>
  <si>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</si>
  <si>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</si>
  <si>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</si>
  <si>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</si>
  <si>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</si>
  <si>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</si>
  <si>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</si>
  <si>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</si>
  <si>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</si>
  <si>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</si>
  <si>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</si>
  <si>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</si>
  <si>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</si>
  <si>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</si>
  <si>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</si>
  <si>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</si>
  <si>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</si>
  <si>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</si>
  <si>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</si>
  <si>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</si>
  <si>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</si>
  <si>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</si>
  <si>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</si>
  <si>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</si>
  <si>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</si>
  <si>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</si>
  <si>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</si>
  <si>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</si>
  <si>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</si>
  <si>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</si>
  <si>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</si>
  <si>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</si>
  <si>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</si>
  <si>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</si>
  <si>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</si>
  <si>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</si>
  <si>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</si>
  <si>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</si>
  <si>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</si>
  <si>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</si>
  <si>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</si>
  <si>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</si>
  <si>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</si>
  <si>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</si>
  <si>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</si>
  <si>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</si>
  <si>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</si>
  <si>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</si>
  <si>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</si>
  <si>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</si>
  <si>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</si>
  <si>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</si>
  <si>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</si>
  <si>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</si>
  <si>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</si>
  <si>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</si>
  <si>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</si>
  <si>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</si>
  <si>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</si>
  <si>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</si>
  <si>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</si>
  <si>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</si>
  <si>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</si>
  <si>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</si>
  <si>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</si>
  <si>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</si>
  <si>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</si>
  <si>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</si>
  <si>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</si>
  <si>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</si>
  <si>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</si>
  <si>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</si>
  <si>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</si>
  <si>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</si>
  <si>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</si>
  <si>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</si>
  <si>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</si>
  <si>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</si>
  <si>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</si>
  <si>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</si>
  <si>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</si>
  <si>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</si>
  <si>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</si>
  <si>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</si>
  <si>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</si>
  <si>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</si>
  <si>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</si>
  <si>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</si>
  <si>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</si>
  <si>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</si>
  <si>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</si>
  <si>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</si>
  <si>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</si>
  <si>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</si>
  <si>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</si>
  <si>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</si>
  <si>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</si>
  <si>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</si>
  <si>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</si>
  <si>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</si>
  <si>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</si>
  <si>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</si>
  <si>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</si>
  <si>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</si>
  <si>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</si>
  <si>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</si>
  <si>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</si>
  <si>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</si>
  <si>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</si>
  <si>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</si>
  <si>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</si>
  <si>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</si>
  <si>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</si>
  <si>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</si>
  <si>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</si>
  <si>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</si>
  <si>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</si>
  <si>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</si>
  <si>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</si>
  <si>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</si>
  <si>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</si>
  <si>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</si>
  <si>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</si>
  <si>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</si>
  <si>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</si>
  <si>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</si>
  <si>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</si>
  <si>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</si>
  <si>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</si>
  <si>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</si>
  <si>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</si>
  <si>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</si>
  <si>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</si>
  <si>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</si>
  <si>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</si>
  <si>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</si>
  <si>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</si>
  <si>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</si>
  <si>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</si>
  <si>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</si>
  <si>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</si>
  <si>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</si>
  <si>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</si>
  <si>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</si>
  <si>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</si>
  <si>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</si>
  <si>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</si>
  <si>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</si>
  <si>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</si>
  <si>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</si>
  <si>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</si>
  <si>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</si>
  <si>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</si>
  <si>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</si>
  <si>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</si>
  <si>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</si>
  <si>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</si>
  <si>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</si>
  <si>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</si>
  <si>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</si>
  <si>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</si>
  <si>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</si>
  <si>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</si>
  <si>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</si>
  <si>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</si>
  <si>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</si>
  <si>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</si>
  <si>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</si>
  <si>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</si>
  <si>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</si>
  <si>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</si>
  <si>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</si>
  <si>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</si>
  <si>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</si>
  <si>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</si>
  <si>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</si>
  <si>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</si>
  <si>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</si>
  <si>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</si>
  <si>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</si>
  <si>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</si>
  <si>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</si>
  <si>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</si>
  <si>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</si>
  <si>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</si>
  <si>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</si>
  <si>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</si>
  <si>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</si>
  <si>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</si>
  <si>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</si>
  <si>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</si>
  <si>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</si>
  <si>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</si>
  <si>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</si>
  <si>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</si>
  <si>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</si>
  <si>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</si>
  <si>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</si>
  <si>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</si>
  <si>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</si>
  <si>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</si>
  <si>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</si>
  <si>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</si>
  <si>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</si>
  <si>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</si>
  <si>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</si>
  <si>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</si>
  <si>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</si>
  <si>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</si>
  <si>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</si>
  <si>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</si>
  <si>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</si>
  <si>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</si>
  <si>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</si>
  <si>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</si>
  <si>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</si>
  <si>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</si>
  <si>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</si>
  <si>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</si>
  <si>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</si>
  <si>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</si>
  <si>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</si>
  <si>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</si>
  <si>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</si>
  <si>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</si>
  <si>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</si>
  <si>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</si>
  <si>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</si>
  <si>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</si>
  <si>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</si>
  <si>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</si>
  <si>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</si>
  <si>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</si>
  <si>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</si>
  <si>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</si>
  <si>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</si>
  <si>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</si>
  <si>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</si>
  <si>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</si>
  <si>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</si>
  <si>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</si>
  <si>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</si>
  <si>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</si>
  <si>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</si>
  <si>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</si>
  <si>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</si>
  <si>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</si>
  <si>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</si>
  <si>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</si>
  <si>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</si>
  <si>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</si>
  <si>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</si>
  <si>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</si>
  <si>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</si>
  <si>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</si>
  <si>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</si>
  <si>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</si>
  <si>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</si>
  <si>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</si>
  <si>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</si>
  <si>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</si>
  <si>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</si>
  <si>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</si>
  <si>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</si>
  <si>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</si>
  <si>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</si>
  <si>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</si>
  <si>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</si>
  <si>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</si>
  <si>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</si>
  <si>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</si>
  <si>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</si>
  <si>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</si>
  <si>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</si>
  <si>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</si>
  <si>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</si>
  <si>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</si>
  <si>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</si>
  <si>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</si>
  <si>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</si>
  <si>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</si>
  <si>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</si>
  <si>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</si>
  <si>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</si>
  <si>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</si>
  <si>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</si>
  <si>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</si>
  <si>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</si>
  <si>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</si>
  <si>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</si>
  <si>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</si>
  <si>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</si>
  <si>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</si>
  <si>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</si>
  <si>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</si>
  <si>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</si>
  <si>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</si>
  <si>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</si>
  <si>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</si>
  <si>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</si>
  <si>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</si>
  <si>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</si>
  <si>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</si>
  <si>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</si>
  <si>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</si>
  <si>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</si>
  <si>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</si>
  <si>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</si>
  <si>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</si>
  <si>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</si>
  <si>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</si>
  <si>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</si>
  <si>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</si>
  <si>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</si>
  <si>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</si>
  <si>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</si>
  <si>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</si>
  <si>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</si>
  <si>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</si>
  <si>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</si>
  <si>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</si>
  <si>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</si>
  <si>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</si>
  <si>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</si>
  <si>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</si>
  <si>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</si>
  <si>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</si>
  <si>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</si>
  <si>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</si>
  <si>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</si>
  <si>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</si>
  <si>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</si>
  <si>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</si>
  <si>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</si>
  <si>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</si>
  <si>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</si>
  <si>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</si>
  <si>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</si>
  <si>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</si>
  <si>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</si>
  <si>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</si>
  <si>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</si>
  <si>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</si>
  <si>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</si>
  <si>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</si>
  <si>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</si>
  <si>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</si>
  <si>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</si>
  <si>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</si>
  <si>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</si>
  <si>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</si>
  <si>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</si>
  <si>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</si>
  <si>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</si>
  <si>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</si>
  <si>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</si>
  <si>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</si>
  <si>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</si>
  <si>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</si>
  <si>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</si>
  <si>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</si>
  <si>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</si>
  <si>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</si>
  <si>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</si>
  <si>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</si>
  <si>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</si>
  <si>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</si>
  <si>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</si>
  <si>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</si>
  <si>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</si>
  <si>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</si>
  <si>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</si>
  <si>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</si>
  <si>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</si>
  <si>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</si>
  <si>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</si>
  <si>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</si>
  <si>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</si>
  <si>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</si>
  <si>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</si>
  <si>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</si>
  <si>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</si>
  <si>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</si>
  <si>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</si>
  <si>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</si>
  <si>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</si>
  <si>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</si>
  <si>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</si>
  <si>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</si>
  <si>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</si>
  <si>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</si>
  <si>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</si>
  <si>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</si>
  <si>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</si>
  <si>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</si>
  <si>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</si>
  <si>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</si>
  <si>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</si>
  <si>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</si>
  <si>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</si>
  <si>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</si>
  <si>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</si>
  <si>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</si>
  <si>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</si>
  <si>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</si>
  <si>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</si>
  <si>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</si>
  <si>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</si>
  <si>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</si>
  <si>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</si>
  <si>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</si>
  <si>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</si>
  <si>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</si>
  <si>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</si>
  <si>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</si>
  <si>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</si>
  <si>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</si>
  <si>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</si>
  <si>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</si>
  <si>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</si>
  <si>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</si>
  <si>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</si>
  <si>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</si>
  <si>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</si>
  <si>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</si>
  <si>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</si>
  <si>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</si>
  <si>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</si>
  <si>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</si>
  <si>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</si>
  <si>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</si>
  <si>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</si>
  <si>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</si>
  <si>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</si>
  <si>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</si>
  <si>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</si>
  <si>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</si>
  <si>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</si>
  <si>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</si>
  <si>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</si>
  <si>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</si>
  <si>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</si>
  <si>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</si>
  <si>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</si>
  <si>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</si>
  <si>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</si>
  <si>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</si>
  <si>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</si>
  <si>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</si>
  <si>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</si>
  <si>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</si>
  <si>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</si>
  <si>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</si>
  <si>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</si>
  <si>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</si>
  <si>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</si>
  <si>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</si>
  <si>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</si>
  <si>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</si>
  <si>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</si>
  <si>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</si>
  <si>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</si>
  <si>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</si>
  <si>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</si>
  <si>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</si>
  <si>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</si>
  <si>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</si>
  <si>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</si>
  <si>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</si>
  <si>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</si>
  <si>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</si>
  <si>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</si>
  <si>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</si>
  <si>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</si>
  <si>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</si>
  <si>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</si>
  <si>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</si>
  <si>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</si>
  <si>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</si>
  <si>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</si>
  <si>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</si>
  <si>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</si>
  <si>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</si>
  <si>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</si>
  <si>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</si>
  <si>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</si>
  <si>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</si>
  <si>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</si>
  <si>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</si>
  <si>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</si>
  <si>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</si>
  <si>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</si>
  <si>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</si>
  <si>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</si>
  <si>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</si>
  <si>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</si>
  <si>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</si>
  <si>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</si>
  <si>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</si>
  <si>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</si>
  <si>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</si>
  <si>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</si>
  <si>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</si>
  <si>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</si>
  <si>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</si>
  <si>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</si>
  <si>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</si>
  <si>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</si>
  <si>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</si>
  <si>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</si>
  <si>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</si>
  <si>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</si>
  <si>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</si>
  <si>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</si>
  <si>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</si>
  <si>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</si>
  <si>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</si>
  <si>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</si>
  <si>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</si>
  <si>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</si>
  <si>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</si>
  <si>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</si>
  <si>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</si>
  <si>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</si>
  <si>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</si>
  <si>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</si>
  <si>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</si>
  <si>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</si>
  <si>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</si>
  <si>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</si>
  <si>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</si>
  <si>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</si>
  <si>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</si>
  <si>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</si>
  <si>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</si>
  <si>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</si>
  <si>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</si>
  <si>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</si>
  <si>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</si>
  <si>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</si>
  <si>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</si>
  <si>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</si>
  <si>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</si>
  <si>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</si>
  <si>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</si>
  <si>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</si>
  <si>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</si>
  <si>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</si>
  <si>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</si>
  <si>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</si>
  <si>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</si>
  <si>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</si>
  <si>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</si>
  <si>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</si>
  <si>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</si>
  <si>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</si>
  <si>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</si>
  <si>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</si>
  <si>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</si>
  <si>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</si>
  <si>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</si>
  <si>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</si>
  <si>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</si>
  <si>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</si>
  <si>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</si>
  <si>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</si>
  <si>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</si>
  <si>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</si>
  <si>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</si>
  <si>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</si>
  <si>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</si>
  <si>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</si>
  <si>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</si>
  <si>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</si>
  <si>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</si>
  <si>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</si>
  <si>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</si>
  <si>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</si>
  <si>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</si>
  <si>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</si>
  <si>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</si>
  <si>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</si>
  <si>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</si>
  <si>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</si>
  <si>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</si>
  <si>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</si>
  <si>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</si>
  <si>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</si>
  <si>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</si>
  <si>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</si>
  <si>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</si>
  <si>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</si>
  <si>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</si>
  <si>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</si>
  <si>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</si>
  <si>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</si>
  <si>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</si>
  <si>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</si>
  <si>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</si>
  <si>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</si>
  <si>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</si>
  <si>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</si>
  <si>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</si>
  <si>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</si>
  <si>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</si>
  <si>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</si>
  <si>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</si>
  <si>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</si>
  <si>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</si>
  <si>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</si>
  <si>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</si>
  <si>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</si>
  <si>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</si>
  <si>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</si>
  <si>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</si>
  <si>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</si>
  <si>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</si>
  <si>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</si>
  <si>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</si>
  <si>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</si>
  <si>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</si>
  <si>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</si>
  <si>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</si>
  <si>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</si>
  <si>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</si>
  <si>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</si>
  <si>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</si>
  <si>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</si>
  <si>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</si>
  <si>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</si>
  <si>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</si>
  <si>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</si>
  <si>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</si>
  <si>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</si>
  <si>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</si>
  <si>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</si>
  <si>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</si>
  <si>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</si>
  <si>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</si>
  <si>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</si>
  <si>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</si>
  <si>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</si>
  <si>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</si>
  <si>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</si>
  <si>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</si>
  <si>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</si>
  <si>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</si>
  <si>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</si>
  <si>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</si>
  <si>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</si>
  <si>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</si>
  <si>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</si>
  <si>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</si>
  <si>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</si>
  <si>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</si>
  <si>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</si>
  <si>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</si>
  <si>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</si>
  <si>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</si>
  <si>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</si>
  <si>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</si>
  <si>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</si>
  <si>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</si>
  <si>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</si>
  <si>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</si>
  <si>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</si>
  <si>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</si>
  <si>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</si>
  <si>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</si>
  <si>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</si>
  <si>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</si>
  <si>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</si>
  <si>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</si>
  <si>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</si>
  <si>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</si>
  <si>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</si>
  <si>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</si>
  <si>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</si>
  <si>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</si>
  <si>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</si>
  <si>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</si>
  <si>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</si>
  <si>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</si>
  <si>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</si>
  <si>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</si>
  <si>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</si>
  <si>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</si>
  <si>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</si>
  <si>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</si>
  <si>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</si>
  <si>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</si>
  <si>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</si>
  <si>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</si>
  <si>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</si>
  <si>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</si>
  <si>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</si>
  <si>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</si>
  <si>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</si>
  <si>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</si>
  <si>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</si>
  <si>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</si>
  <si>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</si>
  <si>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</si>
  <si>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</si>
  <si>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</si>
  <si>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</si>
  <si>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</si>
  <si>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</si>
  <si>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</si>
  <si>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</si>
  <si>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</si>
  <si>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</si>
  <si>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</si>
  <si>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</si>
  <si>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</si>
  <si>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</si>
  <si>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</si>
  <si>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</si>
  <si>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</si>
  <si>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</si>
  <si>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</si>
  <si>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</si>
  <si>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</si>
  <si>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</si>
  <si>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</si>
  <si>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</si>
  <si>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</si>
  <si>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</si>
  <si>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</si>
  <si>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</si>
  <si>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</si>
  <si>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</si>
  <si>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</si>
  <si>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</si>
  <si>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</si>
  <si>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</si>
  <si>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</si>
  <si>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</si>
  <si>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</si>
  <si>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</si>
  <si>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</si>
  <si>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</si>
  <si>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</si>
  <si>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</si>
  <si>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</si>
  <si>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</si>
  <si>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</si>
  <si>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</si>
  <si>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</si>
  <si>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</si>
  <si>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</si>
  <si>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</si>
  <si>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</si>
  <si>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</si>
  <si>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</si>
  <si>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</si>
  <si>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</si>
  <si>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</si>
  <si>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</si>
  <si>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</si>
  <si>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</si>
  <si>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</si>
  <si>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</si>
  <si>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</si>
  <si>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</si>
  <si>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</si>
  <si>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</si>
  <si>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</si>
  <si>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</si>
  <si>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</si>
  <si>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</si>
  <si>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</si>
  <si>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</si>
  <si>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</si>
  <si>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</si>
  <si>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</si>
  <si>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</si>
  <si>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</si>
  <si>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</si>
  <si>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</si>
  <si>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</si>
  <si>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</si>
  <si>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</si>
  <si>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</si>
  <si>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</si>
  <si>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</si>
  <si>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</si>
  <si>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</si>
  <si>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</si>
  <si>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</si>
  <si>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</si>
  <si>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</si>
  <si>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</si>
  <si>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</si>
  <si>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</si>
  <si>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</si>
  <si>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</si>
  <si>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</si>
  <si>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</si>
  <si>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</si>
  <si>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</si>
  <si>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</si>
  <si>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</si>
  <si>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</si>
  <si>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</si>
  <si>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</si>
  <si>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</si>
  <si>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</si>
  <si>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</si>
  <si>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</si>
  <si>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</si>
  <si>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</si>
  <si>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</si>
  <si>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</si>
  <si>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</si>
  <si>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</si>
  <si>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</si>
  <si>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</si>
  <si>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</si>
  <si>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</si>
  <si>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</si>
  <si>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</si>
  <si>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</si>
  <si>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</si>
  <si>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</si>
  <si>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</si>
  <si>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</si>
  <si>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</si>
  <si>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</si>
  <si>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</si>
  <si>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</si>
  <si>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</si>
  <si>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</si>
  <si>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</si>
  <si>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</si>
  <si>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</si>
  <si>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</si>
  <si>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</si>
  <si>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</si>
  <si>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</si>
  <si>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</si>
  <si>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</si>
  <si>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</si>
  <si>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</si>
  <si>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</si>
  <si>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</si>
  <si>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</si>
  <si>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</si>
  <si>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</si>
  <si>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</si>
  <si>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</si>
  <si>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</si>
  <si>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</si>
  <si>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</si>
  <si>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</si>
  <si>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</si>
  <si>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</si>
  <si>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</si>
  <si>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</si>
  <si>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</si>
  <si>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</si>
  <si>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</si>
  <si>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</si>
  <si>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</si>
  <si>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</si>
  <si>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</si>
  <si>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</si>
  <si>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</si>
  <si>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</si>
  <si>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</si>
  <si>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</si>
  <si>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</si>
  <si>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</si>
  <si>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</si>
  <si>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</si>
  <si>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</si>
  <si>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</si>
  <si>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</si>
  <si>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</si>
  <si>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</si>
  <si>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</si>
  <si>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</si>
  <si>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</si>
  <si>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</si>
  <si>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</si>
  <si>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</si>
  <si>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</si>
  <si>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</si>
  <si>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</si>
  <si>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</si>
  <si>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</si>
  <si>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</si>
  <si>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</si>
  <si>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</si>
  <si>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</si>
  <si>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</si>
  <si>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</si>
  <si>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</si>
  <si>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</si>
  <si>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</si>
  <si>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</si>
  <si>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</si>
  <si>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</si>
  <si>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</si>
  <si>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</si>
  <si>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</si>
  <si>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</si>
  <si>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</si>
  <si>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</si>
  <si>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</si>
  <si>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</si>
  <si>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</si>
  <si>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</si>
  <si>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</si>
  <si>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</si>
  <si>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</si>
  <si>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</si>
  <si>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</si>
  <si>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</si>
  <si>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</si>
  <si>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</si>
  <si>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</si>
  <si>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</si>
  <si>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</si>
  <si>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</si>
  <si>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</si>
  <si>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</si>
  <si>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</si>
  <si>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</si>
  <si>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</si>
  <si>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</si>
  <si>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</si>
  <si>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</si>
  <si>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</si>
  <si>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</si>
  <si>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</si>
  <si>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</si>
  <si>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</si>
  <si>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</si>
  <si>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</si>
  <si>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</si>
  <si>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</si>
  <si>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</si>
  <si>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</si>
  <si>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</si>
  <si>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</si>
  <si>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</si>
  <si>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</si>
  <si>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</si>
  <si>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</si>
  <si>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</si>
  <si>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</si>
  <si>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</si>
  <si>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</si>
  <si>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</si>
  <si>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</si>
  <si>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</si>
  <si>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</si>
  <si>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</si>
  <si>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</si>
  <si>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</si>
  <si>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</si>
  <si>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</si>
  <si>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</si>
  <si>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</si>
  <si>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</si>
  <si>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</si>
  <si>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</si>
  <si>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</si>
  <si>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</si>
  <si>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</si>
  <si>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</si>
  <si>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</si>
  <si>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</si>
  <si>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</si>
  <si>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</si>
  <si>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</si>
  <si>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</si>
  <si>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</si>
  <si>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</si>
  <si>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</si>
  <si>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</si>
  <si>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</si>
  <si>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</si>
  <si>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</si>
  <si>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</si>
  <si>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</si>
  <si>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</si>
  <si>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</si>
  <si>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</si>
  <si>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</si>
  <si>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</si>
  <si>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</si>
  <si>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</si>
  <si>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</si>
  <si>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</si>
  <si>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</si>
  <si>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</si>
  <si>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</si>
  <si>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</si>
  <si>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</si>
  <si>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</si>
  <si>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</si>
  <si>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</si>
  <si>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</si>
  <si>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</si>
  <si>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</si>
  <si>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</si>
  <si>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</si>
  <si>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</si>
  <si>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</si>
  <si>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</si>
  <si>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</si>
  <si>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</si>
  <si>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</si>
  <si>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</si>
  <si>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</si>
  <si>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</si>
  <si>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</si>
  <si>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</si>
  <si>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</si>
  <si>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</si>
  <si>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</si>
  <si>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</si>
  <si>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</si>
  <si>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</si>
  <si>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</si>
  <si>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</si>
  <si>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</si>
  <si>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</si>
  <si>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</si>
  <si>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</si>
  <si>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</si>
  <si>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</si>
  <si>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</si>
  <si>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</si>
  <si>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</si>
  <si>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</si>
  <si>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</si>
  <si>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</si>
  <si>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</si>
  <si>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</si>
  <si>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</si>
  <si>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</si>
  <si>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</si>
  <si>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</si>
  <si>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</si>
  <si>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</si>
  <si>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</si>
  <si>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</si>
  <si>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</si>
  <si>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</si>
  <si>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</si>
  <si>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</si>
  <si>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</si>
  <si>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</si>
  <si>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</si>
  <si>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</si>
  <si>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</si>
  <si>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</si>
  <si>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</si>
  <si>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</si>
  <si>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</si>
  <si>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</si>
  <si>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</si>
  <si>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</si>
  <si>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</si>
  <si>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</si>
  <si>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</si>
  <si>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</si>
  <si>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</si>
  <si>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</si>
  <si>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</si>
  <si>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</si>
  <si>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</si>
  <si>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</si>
  <si>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</si>
  <si>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</si>
  <si>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</si>
  <si>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</si>
  <si>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</si>
  <si>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</si>
  <si>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</si>
  <si>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</si>
  <si>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</si>
  <si>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</si>
  <si>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</si>
  <si>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</si>
  <si>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</si>
  <si>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</si>
  <si>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</si>
  <si>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</si>
  <si>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</si>
  <si>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</si>
  <si>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</si>
  <si>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</si>
  <si>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</si>
  <si>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</si>
  <si>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</si>
  <si>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</si>
  <si>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</si>
  <si>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</si>
  <si>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</si>
  <si>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</si>
  <si>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</si>
  <si>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</si>
  <si>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</si>
  <si>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</si>
  <si>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</si>
  <si>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</si>
  <si>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</si>
  <si>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</si>
  <si>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</si>
  <si>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</si>
  <si>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</si>
  <si>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</si>
  <si>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</si>
  <si>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</si>
  <si>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</si>
  <si>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</si>
  <si>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</si>
  <si>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</si>
  <si>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</si>
  <si>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</si>
  <si>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</si>
  <si>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</si>
  <si>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</si>
  <si>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</si>
  <si>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</si>
  <si>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</si>
  <si>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</si>
  <si>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</si>
  <si>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</si>
  <si>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</si>
  <si>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</si>
  <si>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</si>
  <si>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</si>
  <si>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</si>
  <si>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</si>
  <si>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</si>
  <si>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</si>
  <si>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</si>
  <si>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</si>
  <si>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</si>
  <si>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</si>
  <si>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</si>
  <si>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</si>
  <si>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</si>
  <si>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</si>
  <si>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</si>
  <si>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</si>
  <si>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</si>
  <si>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</si>
  <si>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</si>
  <si>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</si>
  <si>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</si>
  <si>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</si>
  <si>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</si>
  <si>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</si>
  <si>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</si>
  <si>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</si>
  <si>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</si>
  <si>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</si>
  <si>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</si>
  <si>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</si>
  <si>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</si>
  <si>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</si>
  <si>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</si>
  <si>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</si>
  <si>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</si>
  <si>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</si>
  <si>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</si>
  <si>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</si>
  <si>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</si>
  <si>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</si>
  <si>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</si>
  <si>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</si>
  <si>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</si>
  <si>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</si>
  <si>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</si>
  <si>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</si>
  <si>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</si>
  <si>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</si>
  <si>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</si>
  <si>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</si>
  <si>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</si>
  <si>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</si>
  <si>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</si>
  <si>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</si>
  <si>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</si>
  <si>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</si>
  <si>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</si>
  <si>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</si>
  <si>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</si>
  <si>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</si>
  <si>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</si>
  <si>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</si>
  <si>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</si>
  <si>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</si>
  <si>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</si>
  <si>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</si>
  <si>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</si>
  <si>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</si>
  <si>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</si>
  <si>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</si>
  <si>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</si>
  <si>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</si>
  <si>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</si>
  <si>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</si>
  <si>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</si>
  <si>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</si>
  <si>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</si>
  <si>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</si>
  <si>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</si>
  <si>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</si>
  <si>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</si>
  <si>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</si>
  <si>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</si>
  <si>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</si>
  <si>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</si>
  <si>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</si>
  <si>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</si>
  <si>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</si>
  <si>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</si>
  <si>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</si>
  <si>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</si>
  <si>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</si>
  <si>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</si>
  <si>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</si>
  <si>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</si>
  <si>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</si>
  <si>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</si>
  <si>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</si>
  <si>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</si>
  <si>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</si>
  <si>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</si>
  <si>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</si>
  <si>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</si>
  <si>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</si>
  <si>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</si>
  <si>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</si>
  <si>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</si>
  <si>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</si>
  <si>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</si>
  <si>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</si>
  <si>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</si>
  <si>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</si>
  <si>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</si>
  <si>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</si>
  <si>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</si>
  <si>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</si>
  <si>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</si>
  <si>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</si>
  <si>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</si>
  <si>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</si>
  <si>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</si>
  <si>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</si>
  <si>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</si>
  <si>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</si>
  <si>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</si>
  <si>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</si>
  <si>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</si>
  <si>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</si>
  <si>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</si>
  <si>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</si>
  <si>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</si>
  <si>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</si>
  <si>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</si>
  <si>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</si>
  <si>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</si>
  <si>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</si>
  <si>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</si>
  <si>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</si>
  <si>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</si>
  <si>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</si>
  <si>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</si>
  <si>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</si>
  <si>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</si>
  <si>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</si>
  <si>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</si>
  <si>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</si>
  <si>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</si>
  <si>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</si>
  <si>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</si>
  <si>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</si>
  <si>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</si>
  <si>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</si>
  <si>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</si>
  <si>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</si>
  <si>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</si>
  <si>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</si>
  <si>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</si>
  <si>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</si>
  <si>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</si>
  <si>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</si>
  <si>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</si>
  <si>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</si>
  <si>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</si>
  <si>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</si>
  <si>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</si>
  <si>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</si>
  <si>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</si>
  <si>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</si>
  <si>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</si>
  <si>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</si>
  <si>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</si>
  <si>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</si>
  <si>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</si>
  <si>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</si>
  <si>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</si>
  <si>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</si>
  <si>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</si>
  <si>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</si>
  <si>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</si>
  <si>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</si>
  <si>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</si>
  <si>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</si>
  <si>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</si>
  <si>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</si>
  <si>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</si>
  <si>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</si>
  <si>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</si>
  <si>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</si>
  <si>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</si>
  <si>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</si>
  <si>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</si>
  <si>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</si>
  <si>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</si>
  <si>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</si>
  <si>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</si>
  <si>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</si>
  <si>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</si>
  <si>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</si>
  <si>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</si>
  <si>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</si>
  <si>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</si>
  <si>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</si>
  <si>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</si>
  <si>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</si>
  <si>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</si>
  <si>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</si>
  <si>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</si>
  <si>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</si>
  <si>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</si>
  <si>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</si>
  <si>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</si>
  <si>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</si>
  <si>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</si>
  <si>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</si>
  <si>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</si>
  <si>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</si>
  <si>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</si>
  <si>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</si>
  <si>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</si>
  <si>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</si>
  <si>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</si>
  <si>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</si>
  <si>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</si>
  <si>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</si>
  <si>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</si>
  <si>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</si>
  <si>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</si>
  <si>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</si>
  <si>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</si>
  <si>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</si>
  <si>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</si>
  <si>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</si>
  <si>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</si>
  <si>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</si>
  <si>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</si>
  <si>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</si>
  <si>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</si>
  <si>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</si>
  <si>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</si>
  <si>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</si>
  <si>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</si>
  <si>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</si>
  <si>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</si>
  <si>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</si>
  <si>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</si>
  <si>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</si>
  <si>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</si>
  <si>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</si>
  <si>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</si>
  <si>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</si>
  <si>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</si>
  <si>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</si>
  <si>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</si>
  <si>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</si>
  <si>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</si>
  <si>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</si>
  <si>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</si>
  <si>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</si>
  <si>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</si>
  <si>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</si>
  <si>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</si>
  <si>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</si>
  <si>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</si>
  <si>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</si>
  <si>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</si>
  <si>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</si>
  <si>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</si>
  <si>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</si>
  <si>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</si>
  <si>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</si>
  <si>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</si>
  <si>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</si>
  <si>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</si>
  <si>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</si>
  <si>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</si>
  <si>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</si>
  <si>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</si>
  <si>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</si>
  <si>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</si>
  <si>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</si>
  <si>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</si>
  <si>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</si>
  <si>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</si>
  <si>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</si>
  <si>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</si>
  <si>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</si>
  <si>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</si>
  <si>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</si>
  <si>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</si>
  <si>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</si>
  <si>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</si>
  <si>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</si>
  <si>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</si>
  <si>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</si>
  <si>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</si>
  <si>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</si>
  <si>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</si>
  <si>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</si>
  <si>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</si>
  <si>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</si>
  <si>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</si>
  <si>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</si>
  <si>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</si>
  <si>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</si>
  <si>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</si>
  <si>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</si>
  <si>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</si>
  <si>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</si>
  <si>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</si>
  <si>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</si>
  <si>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</si>
  <si>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</si>
  <si>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</si>
  <si>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</si>
  <si>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</si>
  <si>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</si>
  <si>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</si>
  <si>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</si>
  <si>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</si>
  <si>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</si>
  <si>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</si>
  <si>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</si>
  <si>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</si>
  <si>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</si>
  <si>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</si>
  <si>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</si>
  <si>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</si>
  <si>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</si>
  <si>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</si>
  <si>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</si>
  <si>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</si>
  <si>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</si>
  <si>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</si>
  <si>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</si>
  <si>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</si>
  <si>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</si>
  <si>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</si>
  <si>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</si>
  <si>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</si>
  <si>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</si>
  <si>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</si>
  <si>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</si>
  <si>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</si>
  <si>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</si>
  <si>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</si>
  <si>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</si>
  <si>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</si>
  <si>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</si>
  <si>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</si>
  <si>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</si>
  <si>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</si>
  <si>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</si>
  <si>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</si>
  <si>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</si>
  <si>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</si>
  <si>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</si>
  <si>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</si>
  <si>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</si>
  <si>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</si>
  <si>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</si>
  <si>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</si>
  <si>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</si>
  <si>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</si>
  <si>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</si>
  <si>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</si>
  <si>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</si>
  <si>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</si>
  <si>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</si>
  <si>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</si>
  <si>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</si>
  <si>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</si>
  <si>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</si>
  <si>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</si>
  <si>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</si>
  <si>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</si>
  <si>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</si>
  <si>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</si>
  <si>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</si>
  <si>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</si>
  <si>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</si>
  <si>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</si>
  <si>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</si>
  <si>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</si>
  <si>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</si>
  <si>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</si>
  <si>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</si>
  <si>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</si>
  <si>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</si>
  <si>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</si>
  <si>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</si>
  <si>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</si>
  <si>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</si>
  <si>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</si>
  <si>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</si>
  <si>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</si>
  <si>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</si>
  <si>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</si>
  <si>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</si>
  <si>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</si>
  <si>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</si>
  <si>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</si>
  <si>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</si>
  <si>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</si>
  <si>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</si>
  <si>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</si>
  <si>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</si>
  <si>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</si>
  <si>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</si>
  <si>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</si>
  <si>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</si>
  <si>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</si>
  <si>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</si>
  <si>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</si>
  <si>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</si>
  <si>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</si>
  <si>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</si>
  <si>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</si>
  <si>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</si>
  <si>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</si>
  <si>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</si>
  <si>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</si>
  <si>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</si>
  <si>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</si>
  <si>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</si>
  <si>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</si>
  <si>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</si>
  <si>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</si>
  <si>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</si>
  <si>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</si>
  <si>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</si>
  <si>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</si>
  <si>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</si>
  <si>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</si>
  <si>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</si>
  <si>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</si>
  <si>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</si>
  <si>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</si>
  <si>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</si>
  <si>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</si>
  <si>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</si>
  <si>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</si>
  <si>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</si>
  <si>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</si>
  <si>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</si>
  <si>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</si>
  <si>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</si>
  <si>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</si>
  <si>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</si>
  <si>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</si>
  <si>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</si>
  <si>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</si>
  <si>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</si>
  <si>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</si>
  <si>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</si>
  <si>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</si>
  <si>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</si>
  <si>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</si>
  <si>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</si>
  <si>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</si>
  <si>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</si>
  <si>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</si>
  <si>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</si>
  <si>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</si>
  <si>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</si>
  <si>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</si>
  <si>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</si>
  <si>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</si>
  <si>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</si>
  <si>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</si>
  <si>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</si>
  <si>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</si>
  <si>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</si>
  <si>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</si>
  <si>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</si>
  <si>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</si>
  <si>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</si>
  <si>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</si>
  <si>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</si>
  <si>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</si>
  <si>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</si>
  <si>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</si>
  <si>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</si>
  <si>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</si>
  <si>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</si>
  <si>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</si>
  <si>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</si>
  <si>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</si>
  <si>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</si>
  <si>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</si>
  <si>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</si>
  <si>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</si>
  <si>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</si>
  <si>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</si>
  <si>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</si>
  <si>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</si>
  <si>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</si>
  <si>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</si>
  <si>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</si>
  <si>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</si>
  <si>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</si>
  <si>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</si>
  <si>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</si>
  <si>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</si>
  <si>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</si>
  <si>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</si>
  <si>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</si>
  <si>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</si>
  <si>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</si>
  <si>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</si>
  <si>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</si>
  <si>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</si>
  <si>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</si>
  <si>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</si>
  <si>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</si>
  <si>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</si>
  <si>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</si>
  <si>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</si>
  <si>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</si>
  <si>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</si>
  <si>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</si>
  <si>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</si>
  <si>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</si>
  <si>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</si>
  <si>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</si>
  <si>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</si>
  <si>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</si>
  <si>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</si>
  <si>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</si>
  <si>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</si>
  <si>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</si>
  <si>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</si>
  <si>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</si>
  <si>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</si>
  <si>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</si>
  <si>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</si>
  <si>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</si>
  <si>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</si>
  <si>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</si>
  <si>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</si>
  <si>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</si>
  <si>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</si>
  <si>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</si>
  <si>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</si>
  <si>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</si>
  <si>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</si>
  <si>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</si>
  <si>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</si>
  <si>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</si>
  <si>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</si>
  <si>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</si>
  <si>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</si>
  <si>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</si>
  <si>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</si>
  <si>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</si>
  <si>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</si>
  <si>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</si>
  <si>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</si>
  <si>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</si>
  <si>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</si>
  <si>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</si>
  <si>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</si>
  <si>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</si>
  <si>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</si>
  <si>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</si>
  <si>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</si>
  <si>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</si>
  <si>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</si>
  <si>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</si>
  <si>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</si>
  <si>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</si>
  <si>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</si>
  <si>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</si>
  <si>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</si>
  <si>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</si>
  <si>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</si>
  <si>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</si>
  <si>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</si>
  <si>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</si>
  <si>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</si>
  <si>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</si>
  <si>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</si>
  <si>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</si>
  <si>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</si>
  <si>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</si>
  <si>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</si>
  <si>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</si>
  <si>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</si>
  <si>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</si>
  <si>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</si>
  <si>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</si>
  <si>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</si>
  <si>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</si>
  <si>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</si>
  <si>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</si>
  <si>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</si>
  <si>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</si>
  <si>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</si>
  <si>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</si>
  <si>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</si>
  <si>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</si>
  <si>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</si>
  <si>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</si>
  <si>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</si>
  <si>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</si>
  <si>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</si>
  <si>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</si>
  <si>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</si>
  <si>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</si>
  <si>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</si>
  <si>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</si>
  <si>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</si>
  <si>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</si>
  <si>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</si>
  <si>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</si>
  <si>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</si>
  <si>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</si>
  <si>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</si>
  <si>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</si>
  <si>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</si>
  <si>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</si>
  <si>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</si>
  <si>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</si>
  <si>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</si>
  <si>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</si>
  <si>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</si>
  <si>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</si>
  <si>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</si>
  <si>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</si>
  <si>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</si>
  <si>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</si>
  <si>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</si>
  <si>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</si>
  <si>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</si>
  <si>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</si>
  <si>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</si>
  <si>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</si>
  <si>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</si>
  <si>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</si>
  <si>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</si>
  <si>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</si>
  <si>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</si>
  <si>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</si>
  <si>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</si>
  <si>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</si>
  <si>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</si>
  <si>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</si>
  <si>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</si>
  <si>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</si>
  <si>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</si>
  <si>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</si>
  <si>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</si>
  <si>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</si>
  <si>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</si>
  <si>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</si>
  <si>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</si>
  <si>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</si>
  <si>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</si>
  <si>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</si>
  <si>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</si>
  <si>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</si>
  <si>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</si>
  <si>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</si>
  <si>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</si>
  <si>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</si>
  <si>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</si>
  <si>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</si>
  <si>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</si>
  <si>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</si>
  <si>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</si>
  <si>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</si>
  <si>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</si>
  <si>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</si>
  <si>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</si>
  <si>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</si>
  <si>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</si>
  <si>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</si>
  <si>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</si>
  <si>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</si>
  <si>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</si>
  <si>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</si>
  <si>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</si>
  <si>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</si>
  <si>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</si>
  <si>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</si>
  <si>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</si>
  <si>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</si>
  <si>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</si>
  <si>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</si>
  <si>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</si>
  <si>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</si>
  <si>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</si>
  <si>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</si>
  <si>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</si>
  <si>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</si>
  <si>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</si>
  <si>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</si>
  <si>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</si>
  <si>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</si>
  <si>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</si>
  <si>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</si>
  <si>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</si>
  <si>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</si>
  <si>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</si>
  <si>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</si>
  <si>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</si>
  <si>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</si>
  <si>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</si>
  <si>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</si>
  <si>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</si>
  <si>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</si>
  <si>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</si>
  <si>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</si>
  <si>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</si>
  <si>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</si>
  <si>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</si>
  <si>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</si>
  <si>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</si>
  <si>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</si>
  <si>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</si>
  <si>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</si>
  <si>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</si>
  <si>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</si>
  <si>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</si>
  <si>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</si>
  <si>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</si>
  <si>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</si>
  <si>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</si>
  <si>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</si>
  <si>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</si>
  <si>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</si>
  <si>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</si>
  <si>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</si>
  <si>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</si>
  <si>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</si>
  <si>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</si>
  <si>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</si>
  <si>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</si>
  <si>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</si>
  <si>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</si>
  <si>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</si>
  <si>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</si>
  <si>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</si>
  <si>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</si>
  <si>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</si>
  <si>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</si>
  <si>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</si>
  <si>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</si>
  <si>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</si>
  <si>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</si>
  <si>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</si>
  <si>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</si>
  <si>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</si>
  <si>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</si>
  <si>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</si>
  <si>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</si>
  <si>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</si>
  <si>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</si>
  <si>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</si>
  <si>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</si>
  <si>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</si>
  <si>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</si>
  <si>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</si>
  <si>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</si>
  <si>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</si>
  <si>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</si>
  <si>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</si>
  <si>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</si>
  <si>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</si>
  <si>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</si>
  <si>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</si>
  <si>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</si>
  <si>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</si>
  <si>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</si>
  <si>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</si>
  <si>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</si>
  <si>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</si>
  <si>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</si>
  <si>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</si>
  <si>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</si>
  <si>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</si>
  <si>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</si>
  <si>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</si>
  <si>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</si>
  <si>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</si>
  <si>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</si>
  <si>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</si>
  <si>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</si>
  <si>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</si>
  <si>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</si>
  <si>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</si>
  <si>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</si>
  <si>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</si>
  <si>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</si>
  <si>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</si>
  <si>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</si>
  <si>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</si>
  <si>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</si>
  <si>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</si>
  <si>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</si>
  <si>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</si>
  <si>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</si>
  <si>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</si>
  <si>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</si>
  <si>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</si>
  <si>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</si>
  <si>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</si>
  <si>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</si>
  <si>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</si>
  <si>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</si>
  <si>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</si>
  <si>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</si>
  <si>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</si>
  <si>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</si>
  <si>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</si>
  <si>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</si>
  <si>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</si>
  <si>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</si>
  <si>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</si>
  <si>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</si>
  <si>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</si>
  <si>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</si>
  <si>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</si>
  <si>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</si>
  <si>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</si>
  <si>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</si>
  <si>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</si>
  <si>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</si>
  <si>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</si>
  <si>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</si>
  <si>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</si>
  <si>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</si>
  <si>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</si>
  <si>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</si>
  <si>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</si>
  <si>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</si>
  <si>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</si>
  <si>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</si>
  <si>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</si>
  <si>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</si>
  <si>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</si>
  <si>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</si>
  <si>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</si>
  <si>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</si>
  <si>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</si>
  <si>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</si>
  <si>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</si>
  <si>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</si>
  <si>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</si>
  <si>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</si>
  <si>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</si>
  <si>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</si>
  <si>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</si>
  <si>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</si>
  <si>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</si>
  <si>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</si>
  <si>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</si>
  <si>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</si>
  <si>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</si>
  <si>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</si>
  <si>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</si>
  <si>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</si>
  <si>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</si>
  <si>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</si>
  <si>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</si>
  <si>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</si>
  <si>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</si>
  <si>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</si>
  <si>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</si>
  <si>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</si>
  <si>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</si>
  <si>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</si>
  <si>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</si>
  <si>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</si>
  <si>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</si>
  <si>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</si>
  <si>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</si>
  <si>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</si>
  <si>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</si>
  <si>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</si>
  <si>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</si>
  <si>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</si>
  <si>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</si>
  <si>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</si>
  <si>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</si>
  <si>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</si>
  <si>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</si>
  <si>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</si>
  <si>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</si>
  <si>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</si>
  <si>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</si>
  <si>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</si>
  <si>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</si>
  <si>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</si>
  <si>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</si>
  <si>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</si>
  <si>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</si>
  <si>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</si>
  <si>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</si>
  <si>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</si>
  <si>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</si>
  <si>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</si>
  <si>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</si>
  <si>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</si>
  <si>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</si>
  <si>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</si>
  <si>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</si>
  <si>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</si>
  <si>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</si>
  <si>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</si>
  <si>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</si>
  <si>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</si>
  <si>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</si>
  <si>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</si>
  <si>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</si>
  <si>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</si>
  <si>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</si>
  <si>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</si>
  <si>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</si>
  <si>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</si>
  <si>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</si>
  <si>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</si>
  <si>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</si>
  <si>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</si>
  <si>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</si>
  <si>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</si>
  <si>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</si>
  <si>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</si>
  <si>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</si>
  <si>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</si>
  <si>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</si>
  <si>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</si>
  <si>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</si>
  <si>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</si>
  <si>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</si>
  <si>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</si>
  <si>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</si>
  <si>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</si>
  <si>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</si>
  <si>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</si>
  <si>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</si>
  <si>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</si>
  <si>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</si>
  <si>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</si>
  <si>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</si>
  <si>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</si>
  <si>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</si>
  <si>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</si>
  <si>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</si>
  <si>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</si>
  <si>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</si>
  <si>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</si>
  <si>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</si>
  <si>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</si>
  <si>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</si>
  <si>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</si>
  <si>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</si>
  <si>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</si>
  <si>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</si>
  <si>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</si>
  <si>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</si>
  <si>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</si>
  <si>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</si>
  <si>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</si>
  <si>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</si>
  <si>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</si>
  <si>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</si>
  <si>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</si>
  <si>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</si>
  <si>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</si>
  <si>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</si>
  <si>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</si>
  <si>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</si>
  <si>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</si>
  <si>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</si>
  <si>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</si>
  <si>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</si>
  <si>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</si>
  <si>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</si>
  <si>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</si>
  <si>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</si>
  <si>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</si>
  <si>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</si>
  <si>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</si>
  <si>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</si>
  <si>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</si>
  <si>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</si>
  <si>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</si>
  <si>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</si>
  <si>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</si>
  <si>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</si>
  <si>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</si>
  <si>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</si>
  <si>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</si>
  <si>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</si>
  <si>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</si>
  <si>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</si>
  <si>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</si>
  <si>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</si>
  <si>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</si>
  <si>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</si>
  <si>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</si>
  <si>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</si>
  <si>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</si>
  <si>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</si>
  <si>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</si>
  <si>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</si>
  <si>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</si>
  <si>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</si>
  <si>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</si>
  <si>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</si>
  <si>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</si>
  <si>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</si>
  <si>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</si>
  <si>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</si>
  <si>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</si>
  <si>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</si>
  <si>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</si>
  <si>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</si>
  <si>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</si>
  <si>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</si>
  <si>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</si>
  <si>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</si>
  <si>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</si>
  <si>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</si>
  <si>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</si>
  <si>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</si>
  <si>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</si>
  <si>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</si>
  <si>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</si>
  <si>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</si>
  <si>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</si>
  <si>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</si>
  <si>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</si>
  <si>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</si>
  <si>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</si>
  <si>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</si>
  <si>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</si>
  <si>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</si>
  <si>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</si>
  <si>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</si>
  <si>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</si>
  <si>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</si>
  <si>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</si>
  <si>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</si>
  <si>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</si>
  <si>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</si>
  <si>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</si>
  <si>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</si>
  <si>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</si>
  <si>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</si>
  <si>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</si>
  <si>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</si>
  <si>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</si>
  <si>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</si>
  <si>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</si>
  <si>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</si>
  <si>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</si>
  <si>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</si>
  <si>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</si>
  <si>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</si>
  <si>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</si>
  <si>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</si>
  <si>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</si>
  <si>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</si>
  <si>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</si>
  <si>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</si>
  <si>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</si>
  <si>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</si>
  <si>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</si>
  <si>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</si>
  <si>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</si>
  <si>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</si>
  <si>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</si>
  <si>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</si>
  <si>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</si>
  <si>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</si>
  <si>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</si>
  <si>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</si>
  <si>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</si>
  <si>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</si>
  <si>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</si>
  <si>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</si>
  <si>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</si>
  <si>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</si>
  <si>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</si>
  <si>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</si>
  <si>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</si>
  <si>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</si>
  <si>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</si>
  <si>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</si>
  <si>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</si>
  <si>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</si>
  <si>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</si>
  <si>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</si>
  <si>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</si>
  <si>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</si>
  <si>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</si>
  <si>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</si>
  <si>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</si>
  <si>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</si>
  <si>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</si>
  <si>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</si>
  <si>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</si>
  <si>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</si>
  <si>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</si>
  <si>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</si>
  <si>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</si>
  <si>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</si>
  <si>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</si>
  <si>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</si>
  <si>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</si>
  <si>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</si>
  <si>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</si>
  <si>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</si>
  <si>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</si>
  <si>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</si>
  <si>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</si>
  <si>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</si>
  <si>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</si>
  <si>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</si>
  <si>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</si>
  <si>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</si>
  <si>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</si>
  <si>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</si>
  <si>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</si>
  <si>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</si>
  <si>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</si>
  <si>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</si>
  <si>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</si>
  <si>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</si>
  <si>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</si>
  <si>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</si>
  <si>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</si>
  <si>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</si>
  <si>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</si>
  <si>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</si>
  <si>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</si>
  <si>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</si>
  <si>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</si>
  <si>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</si>
  <si>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</si>
  <si>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</si>
  <si>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</si>
  <si>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</si>
  <si>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</si>
  <si>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</si>
  <si>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</si>
  <si>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</si>
  <si>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</si>
  <si>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</si>
  <si>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</si>
  <si>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</si>
  <si>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</si>
  <si>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</si>
  <si>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</si>
  <si>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</si>
  <si>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</si>
  <si>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</si>
  <si>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</si>
  <si>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</si>
  <si>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</si>
  <si>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</si>
  <si>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</si>
  <si>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</si>
  <si>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</si>
  <si>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</si>
  <si>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</si>
  <si>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</si>
  <si>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</si>
  <si>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</si>
  <si>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</si>
  <si>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</si>
  <si>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</si>
  <si>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</si>
  <si>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</si>
  <si>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</si>
  <si>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</si>
  <si>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</si>
  <si>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</si>
  <si>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</si>
  <si>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</si>
  <si>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</si>
  <si>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</si>
  <si>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</si>
  <si>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</si>
  <si>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</si>
  <si>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</si>
  <si>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</si>
  <si>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</si>
  <si>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</si>
  <si>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</si>
  <si>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</si>
  <si>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</si>
  <si>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</si>
  <si>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</si>
  <si>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</si>
  <si>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</si>
  <si>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</si>
  <si>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</si>
  <si>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</si>
  <si>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</si>
  <si>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</si>
  <si>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</si>
  <si>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</si>
  <si>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</si>
  <si>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</si>
  <si>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</si>
  <si>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</si>
  <si>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</si>
  <si>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</si>
  <si>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</si>
  <si>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</si>
  <si>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</si>
  <si>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</si>
  <si>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</si>
  <si>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</si>
  <si>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</si>
  <si>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</si>
  <si>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</si>
  <si>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</si>
  <si>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</si>
  <si>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</si>
  <si>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</si>
  <si>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</si>
  <si>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</si>
  <si>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</si>
  <si>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</si>
  <si>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</si>
  <si>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</si>
  <si>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</si>
  <si>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</si>
  <si>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</si>
  <si>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</si>
  <si>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</si>
  <si>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</si>
  <si>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</si>
  <si>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</si>
  <si>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</si>
  <si>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</si>
  <si>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</si>
  <si>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</si>
  <si>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</si>
  <si>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</si>
  <si>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</si>
  <si>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</si>
  <si>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</si>
  <si>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</si>
  <si>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</si>
  <si>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</si>
  <si>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</si>
  <si>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</si>
  <si>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</si>
  <si>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</si>
  <si>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</si>
  <si>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</si>
  <si>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</si>
  <si>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</si>
  <si>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</si>
  <si>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</si>
  <si>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</si>
  <si>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</si>
  <si>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</si>
  <si>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</si>
  <si>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</si>
  <si>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</si>
  <si>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</si>
  <si>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</si>
  <si>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</si>
  <si>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</si>
  <si>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</si>
  <si>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</si>
  <si>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</si>
  <si>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</si>
  <si>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</si>
  <si>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</si>
  <si>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</si>
  <si>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</si>
  <si>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</si>
  <si>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</si>
  <si>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</si>
  <si>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</si>
  <si>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</si>
  <si>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</si>
  <si>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</si>
  <si>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</si>
  <si>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</si>
  <si>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</si>
  <si>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</si>
  <si>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</si>
  <si>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</si>
  <si>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</si>
  <si>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</si>
  <si>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</si>
  <si>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</si>
  <si>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</si>
  <si>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</si>
  <si>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</si>
  <si>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</si>
  <si>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</si>
  <si>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</si>
  <si>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</si>
  <si>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</si>
  <si>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</si>
  <si>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</si>
  <si>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</si>
  <si>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</si>
  <si>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</si>
  <si>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</si>
  <si>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</si>
  <si>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</si>
  <si>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</si>
  <si>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</si>
  <si>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</si>
  <si>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</si>
  <si>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</si>
  <si>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</si>
  <si>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</si>
  <si>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</si>
  <si>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</si>
  <si>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</si>
  <si>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</si>
  <si>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</si>
  <si>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</si>
  <si>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</si>
  <si>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</si>
  <si>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</si>
  <si>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</si>
  <si>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</si>
  <si>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</si>
  <si>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</si>
  <si>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</si>
  <si>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</si>
  <si>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</si>
  <si>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</si>
  <si>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</si>
  <si>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</si>
  <si>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</si>
  <si>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</si>
  <si>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</si>
  <si>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</si>
  <si>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</si>
  <si>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</si>
  <si>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</si>
  <si>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</si>
  <si>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</si>
  <si>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</si>
  <si>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</si>
  <si>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</si>
  <si>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</si>
  <si>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</si>
  <si>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</si>
  <si>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</si>
  <si>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</si>
  <si>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</si>
  <si>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</si>
  <si>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</si>
  <si>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</si>
  <si>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</si>
  <si>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</si>
  <si>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</si>
  <si>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</si>
  <si>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</si>
  <si>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</si>
  <si>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</si>
  <si>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</si>
  <si>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</si>
  <si>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</si>
  <si>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</si>
  <si>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</si>
  <si>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</si>
  <si>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</si>
  <si>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</si>
  <si>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</si>
  <si>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</si>
  <si>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</si>
  <si>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</si>
  <si>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</si>
  <si>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</si>
  <si>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</si>
  <si>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</si>
  <si>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</si>
  <si>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</si>
  <si>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</si>
  <si>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</si>
  <si>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</si>
  <si>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</si>
  <si>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</si>
  <si>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</si>
  <si>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</si>
  <si>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</si>
  <si>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</si>
  <si>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</si>
  <si>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</si>
  <si>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</si>
  <si>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</si>
  <si>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</si>
  <si>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</si>
  <si>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</si>
  <si>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</si>
  <si>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</si>
  <si>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</si>
  <si>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</si>
  <si>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</si>
  <si>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</si>
  <si>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</si>
  <si>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</si>
  <si>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</si>
  <si>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</si>
  <si>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</si>
  <si>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</si>
  <si>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</si>
  <si>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</si>
  <si>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</si>
  <si>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</si>
  <si>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</si>
  <si>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</si>
  <si>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</si>
  <si>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</si>
  <si>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</si>
  <si>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</si>
  <si>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</si>
  <si>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</si>
  <si>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</si>
  <si>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</si>
  <si>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</si>
  <si>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</si>
  <si>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</si>
  <si>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</si>
  <si>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</si>
  <si>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</si>
  <si>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</si>
  <si>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</si>
  <si>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</si>
  <si>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</si>
  <si>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</si>
  <si>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</si>
  <si>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</si>
  <si>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</si>
  <si>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</si>
  <si>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</si>
  <si>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</si>
  <si>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</si>
  <si>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</si>
  <si>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</si>
  <si>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</si>
  <si>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</si>
  <si>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</si>
  <si>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</si>
  <si>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</si>
  <si>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</si>
  <si>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</si>
  <si>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</si>
  <si>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</si>
  <si>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</si>
  <si>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</si>
  <si>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</si>
  <si>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</si>
  <si>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</si>
  <si>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</si>
  <si>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</si>
  <si>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</si>
  <si>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</si>
  <si>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</si>
  <si>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</si>
  <si>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</si>
  <si>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</si>
  <si>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</si>
  <si>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</si>
  <si>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</si>
  <si>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</si>
  <si>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</si>
  <si>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</si>
  <si>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</si>
  <si>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</si>
  <si>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</si>
  <si>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</si>
  <si>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</si>
  <si>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</si>
  <si>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</si>
  <si>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</si>
  <si>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</si>
  <si>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</si>
  <si>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</si>
  <si>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</si>
  <si>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</si>
  <si>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</si>
  <si>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</si>
  <si>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</si>
  <si>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</si>
  <si>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</si>
  <si>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</si>
  <si>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</si>
  <si>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</si>
  <si>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</si>
  <si>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</si>
  <si>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</si>
  <si>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</si>
  <si>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</si>
  <si>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</si>
  <si>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</si>
  <si>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</si>
  <si>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</si>
  <si>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</si>
  <si>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</si>
  <si>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</si>
  <si>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</si>
  <si>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</si>
  <si>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</si>
  <si>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</si>
  <si>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</si>
  <si>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</si>
  <si>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</si>
  <si>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</si>
  <si>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</si>
  <si>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</si>
  <si>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</si>
  <si>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</si>
  <si>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</si>
  <si>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</si>
  <si>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</si>
  <si>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</si>
  <si>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</si>
  <si>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</si>
  <si>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</si>
  <si>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</si>
  <si>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</si>
  <si>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</si>
  <si>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</si>
  <si>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</si>
  <si>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</si>
  <si>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</si>
  <si>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</si>
  <si>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</si>
  <si>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</si>
  <si>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</si>
  <si>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</si>
  <si>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</si>
  <si>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</si>
  <si>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</si>
  <si>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</si>
  <si>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</si>
  <si>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</si>
  <si>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</si>
  <si>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</si>
  <si>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</si>
  <si>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</si>
  <si>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</si>
  <si>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</si>
  <si>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</si>
  <si>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</si>
  <si>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</si>
  <si>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</si>
  <si>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</si>
  <si>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</si>
  <si>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</si>
  <si>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</si>
  <si>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</si>
  <si>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</si>
  <si>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</si>
  <si>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</si>
  <si>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</si>
  <si>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</si>
  <si>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</si>
  <si>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</si>
  <si>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</si>
  <si>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</si>
  <si>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</si>
  <si>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</si>
  <si>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</si>
  <si>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</si>
  <si>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</si>
  <si>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</si>
  <si>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</si>
  <si>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</si>
  <si>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</si>
  <si>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</si>
  <si>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</si>
  <si>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</si>
  <si>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</si>
  <si>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</si>
  <si>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</si>
  <si>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</si>
  <si>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</si>
  <si>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</si>
  <si>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</si>
  <si>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</si>
  <si>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</si>
  <si>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</si>
  <si>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</si>
  <si>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</si>
  <si>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</si>
  <si>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</si>
  <si>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</si>
  <si>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</si>
  <si>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</si>
  <si>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</si>
  <si>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</si>
  <si>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</si>
  <si>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</si>
  <si>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</si>
  <si>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</si>
  <si>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</si>
  <si>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</si>
  <si>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</si>
  <si>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</si>
  <si>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</si>
  <si>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</si>
  <si>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</si>
  <si>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</si>
  <si>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</si>
  <si>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</si>
  <si>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</si>
  <si>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</si>
  <si>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</si>
  <si>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</si>
  <si>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</si>
  <si>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</si>
  <si>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</si>
  <si>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</si>
  <si>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</si>
  <si>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</si>
  <si>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</si>
  <si>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</si>
  <si>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</si>
  <si>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</si>
  <si>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</si>
  <si>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</si>
  <si>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</si>
  <si>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</si>
  <si>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</si>
  <si>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</si>
  <si>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</si>
  <si>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</si>
  <si>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</si>
  <si>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</si>
  <si>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</si>
  <si>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</si>
  <si>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</si>
  <si>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</si>
  <si>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</si>
  <si>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</si>
  <si>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</si>
  <si>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</si>
  <si>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</si>
  <si>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</si>
  <si>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</si>
  <si>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</si>
  <si>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</si>
  <si>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</si>
  <si>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</si>
  <si>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</si>
  <si>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</si>
  <si>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</si>
  <si>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</si>
  <si>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</si>
  <si>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</si>
  <si>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</si>
  <si>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</si>
  <si>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</si>
  <si>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</si>
  <si>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</si>
  <si>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</si>
  <si>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</si>
  <si>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</si>
  <si>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</si>
  <si>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</si>
  <si>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</si>
  <si>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</si>
  <si>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</si>
  <si>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</si>
  <si>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</si>
  <si>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</si>
  <si>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</si>
  <si>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</si>
  <si>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</si>
  <si>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</si>
  <si>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</si>
  <si>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</si>
  <si>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</si>
  <si>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</si>
  <si>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</si>
  <si>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</si>
  <si>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</si>
  <si>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</si>
  <si>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</si>
  <si>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</si>
  <si>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</si>
  <si>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</si>
  <si>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</si>
  <si>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</si>
  <si>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</si>
  <si>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</si>
  <si>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</si>
  <si>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</si>
  <si>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</si>
  <si>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</si>
  <si>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</si>
  <si>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</si>
  <si>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</si>
  <si>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</si>
  <si>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</si>
  <si>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</si>
  <si>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</si>
  <si>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</si>
  <si>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</si>
  <si>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</si>
  <si>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</si>
  <si>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</si>
  <si>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</si>
  <si>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</si>
  <si>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</si>
  <si>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</si>
  <si>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</si>
  <si>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</si>
  <si>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</si>
  <si>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</si>
  <si>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</si>
  <si>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</si>
  <si>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</si>
  <si>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</si>
  <si>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</si>
  <si>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</si>
  <si>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</si>
  <si>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</si>
  <si>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</si>
  <si>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</si>
  <si>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</si>
  <si>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</si>
  <si>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</si>
  <si>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</si>
  <si>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</si>
  <si>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</si>
  <si>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</si>
  <si>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</si>
  <si>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</si>
  <si>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</si>
  <si>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</si>
  <si>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</si>
  <si>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</si>
  <si>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</si>
  <si>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</si>
  <si>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</si>
  <si>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</si>
  <si>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</si>
  <si>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</si>
  <si>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</si>
  <si>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</si>
  <si>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</si>
  <si>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</si>
  <si>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</si>
  <si>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</si>
  <si>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</si>
  <si>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</si>
  <si>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</si>
  <si>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</si>
  <si>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</si>
  <si>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</si>
  <si>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</si>
  <si>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</si>
  <si>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</si>
  <si>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</si>
  <si>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</si>
  <si>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</si>
  <si>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</si>
  <si>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</si>
  <si>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</si>
  <si>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</si>
  <si>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</si>
  <si>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</si>
  <si>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</si>
  <si>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</si>
  <si>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</si>
  <si>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</si>
  <si>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</si>
  <si>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</si>
  <si>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</si>
  <si>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</si>
  <si>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</si>
  <si>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</si>
  <si>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</si>
  <si>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</si>
  <si>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</si>
  <si>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</si>
  <si>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</si>
  <si>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</si>
  <si>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</si>
  <si>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</si>
  <si>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</si>
  <si>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</si>
  <si>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</si>
  <si>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</si>
  <si>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</si>
  <si>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</si>
  <si>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</si>
  <si>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</si>
  <si>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</si>
  <si>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</si>
  <si>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</si>
  <si>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</si>
  <si>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</si>
  <si>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</si>
  <si>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</si>
  <si>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</si>
  <si>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</si>
  <si>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</si>
  <si>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</si>
  <si>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</si>
  <si>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</si>
  <si>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</si>
  <si>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</si>
  <si>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</si>
  <si>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</si>
  <si>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</si>
  <si>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</si>
  <si>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</si>
  <si>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</si>
  <si>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</si>
  <si>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</si>
  <si>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</si>
  <si>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</si>
  <si>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</si>
  <si>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</si>
  <si>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</si>
  <si>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</si>
  <si>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</si>
  <si>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</si>
  <si>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</si>
  <si>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</si>
  <si>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</si>
  <si>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</si>
  <si>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</si>
  <si>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</si>
  <si>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</si>
  <si>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</si>
  <si>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</si>
  <si>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</si>
  <si>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</si>
  <si>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</si>
  <si>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</si>
  <si>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</si>
  <si>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</si>
  <si>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</si>
  <si>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</si>
  <si>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</si>
  <si>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</si>
  <si>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</si>
  <si>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</si>
  <si>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</si>
  <si>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</si>
  <si>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</si>
  <si>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</si>
  <si>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</si>
  <si>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</si>
  <si>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</si>
  <si>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</si>
  <si>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</si>
  <si>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</si>
  <si>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</si>
  <si>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</si>
  <si>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</si>
  <si>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</si>
  <si>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</si>
  <si>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</si>
  <si>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</si>
  <si>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</si>
  <si>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</si>
  <si>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</si>
  <si>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</si>
  <si>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</si>
  <si>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</si>
  <si>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</si>
  <si>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</si>
  <si>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</si>
  <si>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</si>
  <si>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</si>
  <si>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</si>
  <si>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</si>
  <si>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</si>
  <si>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</si>
  <si>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</si>
  <si>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</si>
  <si>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</si>
  <si>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</si>
  <si>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</si>
  <si>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</si>
  <si>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</si>
  <si>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</si>
  <si>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</si>
  <si>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</si>
  <si>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</si>
  <si>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</si>
  <si>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</si>
  <si>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</si>
  <si>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</si>
  <si>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</si>
  <si>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</si>
  <si>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</si>
  <si>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</si>
  <si>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</si>
  <si>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</si>
  <si>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</si>
  <si>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</si>
  <si>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</si>
  <si>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</si>
  <si>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</si>
  <si>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</si>
  <si>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</si>
  <si>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</si>
  <si>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</si>
  <si>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</si>
  <si>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</si>
  <si>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</si>
  <si>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</si>
  <si>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</si>
  <si>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</si>
  <si>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</si>
  <si>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</si>
  <si>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</si>
  <si>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</si>
  <si>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</si>
  <si>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</si>
  <si>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</si>
  <si>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</si>
  <si>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</si>
  <si>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</si>
  <si>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</si>
  <si>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</si>
  <si>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</si>
  <si>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</si>
  <si>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</si>
  <si>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</si>
  <si>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</si>
  <si>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</si>
  <si>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</si>
  <si>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</si>
  <si>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</si>
  <si>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</si>
  <si>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</si>
  <si>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</si>
  <si>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</si>
  <si>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</si>
  <si>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</si>
  <si>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</si>
  <si>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</si>
  <si>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</si>
  <si>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</si>
  <si>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</si>
  <si>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</si>
  <si>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</si>
  <si>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</si>
  <si>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</si>
  <si>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</si>
  <si>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</si>
  <si>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</si>
  <si>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</si>
  <si>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</si>
  <si>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</si>
  <si>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</si>
  <si>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</si>
  <si>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</si>
  <si>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</si>
  <si>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</si>
  <si>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</si>
  <si>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</si>
  <si>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</si>
  <si>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</si>
  <si>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</si>
  <si>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</si>
  <si>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</si>
  <si>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</si>
  <si>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</si>
  <si>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</si>
  <si>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</si>
  <si>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</si>
  <si>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</si>
  <si>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</si>
  <si>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</si>
  <si>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</si>
  <si>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</si>
  <si>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</si>
  <si>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</si>
  <si>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</si>
  <si>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</si>
  <si>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</si>
  <si>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</si>
  <si>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</si>
  <si>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</si>
  <si>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</si>
  <si>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</si>
  <si>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</si>
  <si>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</si>
  <si>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</si>
  <si>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</si>
  <si>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</si>
  <si>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</si>
  <si>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</si>
  <si>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</si>
  <si>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</si>
  <si>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</si>
  <si>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</si>
  <si>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</si>
  <si>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</si>
  <si>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</si>
  <si>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</si>
  <si>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</si>
  <si>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</si>
  <si>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</si>
  <si>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</si>
  <si>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</si>
  <si>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</si>
  <si>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</si>
  <si>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</si>
  <si>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</si>
  <si>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</si>
  <si>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</si>
  <si>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</si>
  <si>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</si>
  <si>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</si>
  <si>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</si>
  <si>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</si>
  <si>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</si>
  <si>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</si>
  <si>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</si>
  <si>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</si>
  <si>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</si>
  <si>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</si>
  <si>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</si>
  <si>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</si>
  <si>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</si>
  <si>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</si>
  <si>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</si>
  <si>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</si>
  <si>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</si>
  <si>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</si>
  <si>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</si>
  <si>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</si>
  <si>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</si>
  <si>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</si>
  <si>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</si>
  <si>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</si>
  <si>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</si>
  <si>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</si>
  <si>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</si>
  <si>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</si>
  <si>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</si>
  <si>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</si>
  <si>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</si>
  <si>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</si>
  <si>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</si>
  <si>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</si>
  <si>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</si>
  <si>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</si>
  <si>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</si>
  <si>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</si>
  <si>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</si>
  <si>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</si>
  <si>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</si>
  <si>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</si>
  <si>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</si>
  <si>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</si>
  <si>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</si>
  <si>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</si>
  <si>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</si>
  <si>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</si>
  <si>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</si>
  <si>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</si>
  <si>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</si>
  <si>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</si>
  <si>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</si>
  <si>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</si>
  <si>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</si>
  <si>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</si>
  <si>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</si>
  <si>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</si>
  <si>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</si>
  <si>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</si>
  <si>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</si>
  <si>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</si>
  <si>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</si>
  <si>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</si>
  <si>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</si>
  <si>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</si>
  <si>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</si>
  <si>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</si>
  <si>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</si>
  <si>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</si>
  <si>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</si>
  <si>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</si>
  <si>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</si>
  <si>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</si>
  <si>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</si>
  <si>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</si>
  <si>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</si>
  <si>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</si>
  <si>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</si>
  <si>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</si>
  <si>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</si>
  <si>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</si>
  <si>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</si>
  <si>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</si>
  <si>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</si>
  <si>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</si>
  <si>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</si>
  <si>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</si>
  <si>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</si>
  <si>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</si>
  <si>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</si>
  <si>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</si>
  <si>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</si>
  <si>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</si>
  <si>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</si>
  <si>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</si>
  <si>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</si>
  <si>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</si>
  <si>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</si>
  <si>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</si>
  <si>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</si>
  <si>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</si>
  <si>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</si>
  <si>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</si>
  <si>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</si>
  <si>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</si>
  <si>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</si>
  <si>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</si>
  <si>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</si>
  <si>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</si>
  <si>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</si>
  <si>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</si>
  <si>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</si>
  <si>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</si>
  <si>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</si>
  <si>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</si>
  <si>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</si>
  <si>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</si>
  <si>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</si>
  <si>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</si>
  <si>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</si>
  <si>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</si>
  <si>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</si>
  <si>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</si>
  <si>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</si>
  <si>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</si>
  <si>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</si>
  <si>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</si>
  <si>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</si>
  <si>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</si>
  <si>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</si>
  <si>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</si>
  <si>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</si>
  <si>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</si>
  <si>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</si>
  <si>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</si>
  <si>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</si>
  <si>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</si>
  <si>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</si>
  <si>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</si>
  <si>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</si>
  <si>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</si>
  <si>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</si>
  <si>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</si>
  <si>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</si>
  <si>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</si>
  <si>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</si>
  <si>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</si>
  <si>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</si>
  <si>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</si>
  <si>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</si>
  <si>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</si>
  <si>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</si>
  <si>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</si>
  <si>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</si>
  <si>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</si>
  <si>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</si>
  <si>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</si>
  <si>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</si>
  <si>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</si>
  <si>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</si>
  <si>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</si>
  <si>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</si>
  <si>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</si>
  <si>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</si>
  <si>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</si>
  <si>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</si>
  <si>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</si>
  <si>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</si>
  <si>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</si>
  <si>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</si>
  <si>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</si>
  <si>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</si>
  <si>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</si>
  <si>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</si>
  <si>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</si>
  <si>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</si>
  <si>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</si>
  <si>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</si>
  <si>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</si>
  <si>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</si>
  <si>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</si>
  <si>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</si>
  <si>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</si>
  <si>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</si>
  <si>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</si>
  <si>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</si>
  <si>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</si>
  <si>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</si>
  <si>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</si>
  <si>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</si>
  <si>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</si>
  <si>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</si>
  <si>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</si>
  <si>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</si>
  <si>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</si>
  <si>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</si>
  <si>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</si>
  <si>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</si>
  <si>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</si>
  <si>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</si>
  <si>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</si>
  <si>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</si>
  <si>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</si>
  <si>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</si>
  <si>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</si>
  <si>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</si>
  <si>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</si>
  <si>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</si>
  <si>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</si>
  <si>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</si>
  <si>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</si>
  <si>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</si>
  <si>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</si>
  <si>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</si>
  <si>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</si>
  <si>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</si>
  <si>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</si>
  <si>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</si>
  <si>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</si>
  <si>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</si>
  <si>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</si>
  <si>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</si>
  <si>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</si>
  <si>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</si>
  <si>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</si>
  <si>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</si>
  <si>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</si>
  <si>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</si>
  <si>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</si>
  <si>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</si>
  <si>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</si>
  <si>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</si>
  <si>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</si>
  <si>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</si>
  <si>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</si>
  <si>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</si>
  <si>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</si>
  <si>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</si>
  <si>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</si>
  <si>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</si>
  <si>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</si>
  <si>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</si>
  <si>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</si>
  <si>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</si>
  <si>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</si>
  <si>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</si>
  <si>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</si>
  <si>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</si>
  <si>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</si>
  <si>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</si>
  <si>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</si>
  <si>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</si>
  <si>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</si>
  <si>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</si>
  <si>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</si>
  <si>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</si>
  <si>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</si>
  <si>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</si>
  <si>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</si>
  <si>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</si>
  <si>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</si>
  <si>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</si>
  <si>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</si>
  <si>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</si>
  <si>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</si>
  <si>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</si>
  <si>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</si>
  <si>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</si>
  <si>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</si>
  <si>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</si>
  <si>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</si>
  <si>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</si>
  <si>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</si>
  <si>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</si>
  <si>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</si>
  <si>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</si>
  <si>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</si>
  <si>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</si>
  <si>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</si>
  <si>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</si>
  <si>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</si>
  <si>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</si>
  <si>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</si>
  <si>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</si>
  <si>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</si>
  <si>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</si>
  <si>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</si>
  <si>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</si>
  <si>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</si>
  <si>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</si>
  <si>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</si>
  <si>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</si>
  <si>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</si>
  <si>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</si>
  <si>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</si>
  <si>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</si>
  <si>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</si>
  <si>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</si>
  <si>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</si>
  <si>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</si>
  <si>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</si>
  <si>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</si>
  <si>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</si>
  <si>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</si>
  <si>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</si>
  <si>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</si>
  <si>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</si>
  <si>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</si>
  <si>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</si>
  <si>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</si>
  <si>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</si>
  <si>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</si>
  <si>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</si>
  <si>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</si>
  <si>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</si>
  <si>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</si>
  <si>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</si>
  <si>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</si>
  <si>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</si>
  <si>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</si>
  <si>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</si>
  <si>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</si>
  <si>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</si>
  <si>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</si>
  <si>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</si>
  <si>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</si>
  <si>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</si>
  <si>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</si>
  <si>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</si>
  <si>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</si>
  <si>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</si>
  <si>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</si>
  <si>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</si>
  <si>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</si>
  <si>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</si>
  <si>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</si>
  <si>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</si>
  <si>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</si>
  <si>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</si>
  <si>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</si>
  <si>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</si>
  <si>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</si>
  <si>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</si>
  <si>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</si>
  <si>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</si>
  <si>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</si>
  <si>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</si>
  <si>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</si>
  <si>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</si>
  <si>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</si>
  <si>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</si>
  <si>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</si>
  <si>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</si>
  <si>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</si>
  <si>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</si>
  <si>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</si>
  <si>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</si>
  <si>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</si>
  <si>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</si>
  <si>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</si>
  <si>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</si>
  <si>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</si>
  <si>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</si>
  <si>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</si>
  <si>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</si>
  <si>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</si>
  <si>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</si>
  <si>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</si>
  <si>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</si>
  <si>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</si>
  <si>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</si>
  <si>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</si>
  <si>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</si>
  <si>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</si>
  <si>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</si>
  <si>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</si>
  <si>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</si>
  <si>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</si>
  <si>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</si>
  <si>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</si>
  <si>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</si>
  <si>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</si>
  <si>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</si>
  <si>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</si>
  <si>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</si>
  <si>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</si>
  <si>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</si>
  <si>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</si>
  <si>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</si>
  <si>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</si>
  <si>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</si>
  <si>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</si>
  <si>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</si>
  <si>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</si>
  <si>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</si>
  <si>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</si>
  <si>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</si>
  <si>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</si>
  <si>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</si>
  <si>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</si>
  <si>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</si>
  <si>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</si>
  <si>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</si>
  <si>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</si>
  <si>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</si>
  <si>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</si>
  <si>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</si>
  <si>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</si>
  <si>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</si>
  <si>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</si>
  <si>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</si>
  <si>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</si>
  <si>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</si>
  <si>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</si>
  <si>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</si>
  <si>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</si>
  <si>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</si>
  <si>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</si>
  <si>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</si>
  <si>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</si>
  <si>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</si>
  <si>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</si>
  <si>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</si>
  <si>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</si>
  <si>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</si>
  <si>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</si>
  <si>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</si>
  <si>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</si>
  <si>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</si>
  <si>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</si>
  <si>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</si>
  <si>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</si>
  <si>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</si>
  <si>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</si>
  <si>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</si>
  <si>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</si>
  <si>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</si>
  <si>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</si>
  <si>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</si>
  <si>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</si>
  <si>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</si>
  <si>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</si>
  <si>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</si>
  <si>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</si>
  <si>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</si>
  <si>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</si>
  <si>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</si>
  <si>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</si>
  <si>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</si>
  <si>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</si>
  <si>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</si>
  <si>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</si>
  <si>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</si>
  <si>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</si>
  <si>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</si>
  <si>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</si>
  <si>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</si>
  <si>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</si>
  <si>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</si>
  <si>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</si>
  <si>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</si>
  <si>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</si>
  <si>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</si>
  <si>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</si>
  <si>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</si>
  <si>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</si>
  <si>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</si>
  <si>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</si>
  <si>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</si>
  <si>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</si>
  <si>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</si>
  <si>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</si>
  <si>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</si>
  <si>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</si>
  <si>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</si>
  <si>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</si>
  <si>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</si>
  <si>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</si>
  <si>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</si>
  <si>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</si>
  <si>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</si>
  <si>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</si>
  <si>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</si>
  <si>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</si>
  <si>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</si>
  <si>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</si>
  <si>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</si>
  <si>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</si>
  <si>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</si>
  <si>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</si>
  <si>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</si>
  <si>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</si>
  <si>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</si>
  <si>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</si>
  <si>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</si>
  <si>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</si>
  <si>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</si>
  <si>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</si>
  <si>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</si>
  <si>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</si>
  <si>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</si>
  <si>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</si>
  <si>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</si>
  <si>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</si>
  <si>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</si>
  <si>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</si>
  <si>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</si>
  <si>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</si>
  <si>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</si>
  <si>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</si>
  <si>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</si>
  <si>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</si>
  <si>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</si>
  <si>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</si>
  <si>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</si>
  <si>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</si>
  <si>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</si>
  <si>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</si>
  <si>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</si>
  <si>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</si>
  <si>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</si>
  <si>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</si>
  <si>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</si>
  <si>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</si>
  <si>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</si>
  <si>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</si>
  <si>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</si>
  <si>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</si>
  <si>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</si>
  <si>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</si>
  <si>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</si>
  <si>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</si>
  <si>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</si>
  <si>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</si>
  <si>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</si>
  <si>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</si>
  <si>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</si>
  <si>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</si>
  <si>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</si>
  <si>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</si>
  <si>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</si>
  <si>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</si>
  <si>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</si>
  <si>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</si>
  <si>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</si>
  <si>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</si>
  <si>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</si>
  <si>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</si>
  <si>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</si>
  <si>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</si>
  <si>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</si>
  <si>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</si>
  <si>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</si>
  <si>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</si>
  <si>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</si>
  <si>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</si>
  <si>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</si>
  <si>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</si>
  <si>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</si>
  <si>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</si>
  <si>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</si>
  <si>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</si>
  <si>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</si>
  <si>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</si>
  <si>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</si>
  <si>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</si>
  <si>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</si>
  <si>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</si>
  <si>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</si>
  <si>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</si>
  <si>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</si>
  <si>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</si>
  <si>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</si>
  <si>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</si>
  <si>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</si>
  <si>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</si>
  <si>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</si>
  <si>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</si>
  <si>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</si>
  <si>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</si>
  <si>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</si>
  <si>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</si>
  <si>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</si>
  <si>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</si>
  <si>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</si>
  <si>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</si>
  <si>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</si>
  <si>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</si>
  <si>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</si>
  <si>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</si>
  <si>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</si>
  <si>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</si>
  <si>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</si>
  <si>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</si>
  <si>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</si>
  <si>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</si>
  <si>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</si>
  <si>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</si>
  <si>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</si>
  <si>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</si>
  <si>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</si>
  <si>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</si>
  <si>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</si>
  <si>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</si>
  <si>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</si>
  <si>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</si>
  <si>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</si>
  <si>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</si>
  <si>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</si>
  <si>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</si>
  <si>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</si>
  <si>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</si>
  <si>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</si>
  <si>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</si>
  <si>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</si>
  <si>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</si>
  <si>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</si>
  <si>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</si>
  <si>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</si>
  <si>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</si>
  <si>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</si>
  <si>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</si>
  <si>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</si>
  <si>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</si>
  <si>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</si>
  <si>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</si>
  <si>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</si>
  <si>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</si>
  <si>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</si>
  <si>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</si>
  <si>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</si>
  <si>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</si>
  <si>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</si>
  <si>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</si>
  <si>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</si>
  <si>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</si>
  <si>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</si>
  <si>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</si>
  <si>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</si>
  <si>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</si>
  <si>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</si>
  <si>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</si>
  <si>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</si>
  <si>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</si>
  <si>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</si>
  <si>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</si>
  <si>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</si>
  <si>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</si>
  <si>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</si>
  <si>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</si>
  <si>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</si>
  <si>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</si>
  <si>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</si>
  <si>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</si>
  <si>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</si>
  <si>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</si>
  <si>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</si>
  <si>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</si>
  <si>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</si>
  <si>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</si>
  <si>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</si>
  <si>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</si>
  <si>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</si>
  <si>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</si>
  <si>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</si>
  <si>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</si>
  <si>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</si>
  <si>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</si>
  <si>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</si>
  <si>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</si>
  <si>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</si>
  <si>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</si>
  <si>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</si>
  <si>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</si>
  <si>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</si>
  <si>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</si>
  <si>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</si>
  <si>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</si>
  <si>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</si>
  <si>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</si>
  <si>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</si>
  <si>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</si>
  <si>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</si>
  <si>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</si>
  <si>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</si>
  <si>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</si>
  <si>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</si>
  <si>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</si>
  <si>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</si>
  <si>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</si>
  <si>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</si>
  <si>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</si>
  <si>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</si>
  <si>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</si>
  <si>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</si>
  <si>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</si>
  <si>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</si>
  <si>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</si>
  <si>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</si>
  <si>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</si>
  <si>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</si>
  <si>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</si>
  <si>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</si>
  <si>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</si>
  <si>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</si>
  <si>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</si>
  <si>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</si>
  <si>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</si>
  <si>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</si>
  <si>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</si>
  <si>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</si>
  <si>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</si>
  <si>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</si>
  <si>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</si>
  <si>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</si>
  <si>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</si>
  <si>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</si>
  <si>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</si>
  <si>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</si>
  <si>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</si>
  <si>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</si>
  <si>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</si>
  <si>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</si>
  <si>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</si>
  <si>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</si>
  <si>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</si>
  <si>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</si>
  <si>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</si>
  <si>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</si>
  <si>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</si>
  <si>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</si>
  <si>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</si>
  <si>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</si>
  <si>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</si>
  <si>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</si>
  <si>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</si>
  <si>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</si>
  <si>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</si>
  <si>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</si>
  <si>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</si>
  <si>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</si>
  <si>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</si>
  <si>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</si>
  <si>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</si>
  <si>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</si>
  <si>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</si>
  <si>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</si>
  <si>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</si>
  <si>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</si>
  <si>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</si>
  <si>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</si>
  <si>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</si>
  <si>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</si>
  <si>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</si>
  <si>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</si>
  <si>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</si>
  <si>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</si>
  <si>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</si>
  <si>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</si>
  <si>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</si>
  <si>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</si>
  <si>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</si>
  <si>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</si>
  <si>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</si>
  <si>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</si>
  <si>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</si>
  <si>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</si>
  <si>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</si>
  <si>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</si>
  <si>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</si>
  <si>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</si>
  <si>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</si>
  <si>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</si>
  <si>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</si>
  <si>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</si>
  <si>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</si>
  <si>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</si>
  <si>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</si>
  <si>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</si>
  <si>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</si>
  <si>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</si>
  <si>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</si>
  <si>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</si>
  <si>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</si>
  <si>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</si>
  <si>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</si>
  <si>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</si>
  <si>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</si>
  <si>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</si>
  <si>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</si>
  <si>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</si>
  <si>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</si>
  <si>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</si>
  <si>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</si>
  <si>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</si>
  <si>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</si>
  <si>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</si>
  <si>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</si>
  <si>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</si>
  <si>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</si>
  <si>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</si>
  <si>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</si>
  <si>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</si>
  <si>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</si>
  <si>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</si>
  <si>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</si>
  <si>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</si>
  <si>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</si>
  <si>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</si>
  <si>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</si>
  <si>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</si>
  <si>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</si>
  <si>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</si>
  <si>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</si>
  <si>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</si>
  <si>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</si>
  <si>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</si>
  <si>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</si>
  <si>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</si>
  <si>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</si>
  <si>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</si>
  <si>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</si>
  <si>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</si>
  <si>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</si>
  <si>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</si>
  <si>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</si>
  <si>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</si>
  <si>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</si>
  <si>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</si>
  <si>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</si>
  <si>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</si>
  <si>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</si>
  <si>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</si>
  <si>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</si>
  <si>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</si>
  <si>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</si>
  <si>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</si>
  <si>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</si>
  <si>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</si>
  <si>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</si>
  <si>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</si>
  <si>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</si>
  <si>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</si>
  <si>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</si>
  <si>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</si>
  <si>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</si>
  <si>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</si>
  <si>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</si>
  <si>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</si>
  <si>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</si>
  <si>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</si>
  <si>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</si>
  <si>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</si>
  <si>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</si>
  <si>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</si>
  <si>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</si>
  <si>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</si>
  <si>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</si>
  <si>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</si>
  <si>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</si>
  <si>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</si>
  <si>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</si>
  <si>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</si>
  <si>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</si>
  <si>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</si>
  <si>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</si>
  <si>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</si>
  <si>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</si>
  <si>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</si>
  <si>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</si>
  <si>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</si>
  <si>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</si>
  <si>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</si>
  <si>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</si>
  <si>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</si>
  <si>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</si>
  <si>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</si>
  <si>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</si>
  <si>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</si>
  <si>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</si>
  <si>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</si>
  <si>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</si>
  <si>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</si>
  <si>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</si>
  <si>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</si>
  <si>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</si>
  <si>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</si>
  <si>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</si>
  <si>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</si>
  <si>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</si>
  <si>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</si>
  <si>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</si>
  <si>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</si>
  <si>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</si>
  <si>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</si>
  <si>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</si>
  <si>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</si>
  <si>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</si>
  <si>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</si>
  <si>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</si>
  <si>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</si>
  <si>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</si>
  <si>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</si>
  <si>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</si>
  <si>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</si>
  <si>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</si>
  <si>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</si>
  <si>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</si>
  <si>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</si>
  <si>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</si>
  <si>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</si>
  <si>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</si>
  <si>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</si>
  <si>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</si>
  <si>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</si>
  <si>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</si>
  <si>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</si>
  <si>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</si>
  <si>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</si>
  <si>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</si>
  <si>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</si>
  <si>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</si>
  <si>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</si>
  <si>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</si>
  <si>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</si>
  <si>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</si>
  <si>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</si>
  <si>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</si>
  <si>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</si>
  <si>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</si>
  <si>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</si>
  <si>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</si>
  <si>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</si>
  <si>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</si>
  <si>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</si>
  <si>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</si>
  <si>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</si>
  <si>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</si>
  <si>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</si>
  <si>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</si>
  <si>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</si>
  <si>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</si>
  <si>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</si>
  <si>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</si>
  <si>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</si>
  <si>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</si>
  <si>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</si>
  <si>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</si>
  <si>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</si>
  <si>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</si>
  <si>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</si>
  <si>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</si>
  <si>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</si>
  <si>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</si>
  <si>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</si>
  <si>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</si>
  <si>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</si>
  <si>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</si>
  <si>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</si>
  <si>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</si>
  <si>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</si>
  <si>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</si>
  <si>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</si>
  <si>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</si>
  <si>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</si>
  <si>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</si>
  <si>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</si>
  <si>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</si>
  <si>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</si>
  <si>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</si>
  <si>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</si>
  <si>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</si>
  <si>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</si>
  <si>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</si>
  <si>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</si>
  <si>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</si>
  <si>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</si>
  <si>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</si>
  <si>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</si>
  <si>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</si>
  <si>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</si>
  <si>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</si>
  <si>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</si>
  <si>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</si>
  <si>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</si>
  <si>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</si>
  <si>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</si>
  <si>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</si>
  <si>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</si>
  <si>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</si>
  <si>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</si>
  <si>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</si>
  <si>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</si>
  <si>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</si>
  <si>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</si>
  <si>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</si>
  <si>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</si>
  <si>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</si>
  <si>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</si>
  <si>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</si>
  <si>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</si>
  <si>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</si>
  <si>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</si>
  <si>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</si>
  <si>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</si>
  <si>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</si>
  <si>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</si>
  <si>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</si>
  <si>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</si>
  <si>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</si>
  <si>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</si>
  <si>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</si>
  <si>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</si>
  <si>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</si>
  <si>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</si>
  <si>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</si>
  <si>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</si>
  <si>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</si>
  <si>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</si>
  <si>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</si>
  <si>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</si>
  <si>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</si>
  <si>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</si>
  <si>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</si>
  <si>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</si>
  <si>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</si>
  <si>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</si>
  <si>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</si>
  <si>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</si>
  <si>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</si>
  <si>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</si>
  <si>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</si>
  <si>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</si>
  <si>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</si>
  <si>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</si>
  <si>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</si>
  <si>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</si>
  <si>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</si>
  <si>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</si>
  <si>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</si>
  <si>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</si>
  <si>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</si>
  <si>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</si>
  <si>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</si>
  <si>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</si>
  <si>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</si>
  <si>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</si>
  <si>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</si>
  <si>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</si>
  <si>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</si>
  <si>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</si>
  <si>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</si>
  <si>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</si>
  <si>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</si>
  <si>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</si>
  <si>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</si>
  <si>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</si>
  <si>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</si>
  <si>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</si>
  <si>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</si>
  <si>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</si>
  <si>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</si>
  <si>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</si>
  <si>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</si>
  <si>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</si>
  <si>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</si>
  <si>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</si>
  <si>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</si>
  <si>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</si>
  <si>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</si>
  <si>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</si>
  <si>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</si>
  <si>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</si>
  <si>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</si>
  <si>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</si>
  <si>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</si>
  <si>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</si>
  <si>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</si>
  <si>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</si>
  <si>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</si>
  <si>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</si>
  <si>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</si>
  <si>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</si>
  <si>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</si>
  <si>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</si>
  <si>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</si>
  <si>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</si>
  <si>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</si>
  <si>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</si>
  <si>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</si>
  <si>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</si>
  <si>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</si>
  <si>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</si>
  <si>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</si>
  <si>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</si>
  <si>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</si>
  <si>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</si>
  <si>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</si>
  <si>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</si>
  <si>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</si>
  <si>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</si>
  <si>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</si>
  <si>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</si>
  <si>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</si>
  <si>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</si>
  <si>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</si>
  <si>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</si>
  <si>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</si>
  <si>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</si>
  <si>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</si>
  <si>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</si>
  <si>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</si>
  <si>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</si>
  <si>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</si>
  <si>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</si>
  <si>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</si>
  <si>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</si>
  <si>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</si>
  <si>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</si>
  <si>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</si>
  <si>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</si>
  <si>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</si>
  <si>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</si>
  <si>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</si>
  <si>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</si>
  <si>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</si>
  <si>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</si>
  <si>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</si>
  <si>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</si>
  <si>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</si>
  <si>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</si>
  <si>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</si>
  <si>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</si>
  <si>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</si>
  <si>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</si>
  <si>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</si>
  <si>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</si>
  <si>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</si>
  <si>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</si>
  <si>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</si>
  <si>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</si>
  <si>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</si>
  <si>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</si>
  <si>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</si>
  <si>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</si>
  <si>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</si>
  <si>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</si>
  <si>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</si>
  <si>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</si>
  <si>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</si>
  <si>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</si>
  <si>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</si>
  <si>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</si>
  <si>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</si>
  <si>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</si>
  <si>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</si>
  <si>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</si>
  <si>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</si>
  <si>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</si>
  <si>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</si>
  <si>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</si>
  <si>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</si>
  <si>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</si>
  <si>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</si>
  <si>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</si>
  <si>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</si>
  <si>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</si>
  <si>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</si>
  <si>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</si>
  <si>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</si>
  <si>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</si>
  <si>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</si>
  <si>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</si>
  <si>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</si>
  <si>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</si>
  <si>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</si>
  <si>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</si>
  <si>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</si>
  <si>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</si>
  <si>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</si>
  <si>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</si>
  <si>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</si>
  <si>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</si>
  <si>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</si>
  <si>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</si>
  <si>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</si>
  <si>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</si>
  <si>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</si>
  <si>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</si>
  <si>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</si>
  <si>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</si>
  <si>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</si>
  <si>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</si>
  <si>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</si>
  <si>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</si>
  <si>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</si>
  <si>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</si>
  <si>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</si>
  <si>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</si>
  <si>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</si>
  <si>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</si>
  <si>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</si>
  <si>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</si>
  <si>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</si>
  <si>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</si>
  <si>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</si>
  <si>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</si>
  <si>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</si>
  <si>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</si>
  <si>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</si>
  <si>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</si>
  <si>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</si>
  <si>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</si>
  <si>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</si>
  <si>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</si>
  <si>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</si>
  <si>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</si>
  <si>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</si>
  <si>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</si>
  <si>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</si>
  <si>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</si>
  <si>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</si>
  <si>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</si>
  <si>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</si>
  <si>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</si>
  <si>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</si>
  <si>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</si>
  <si>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</si>
  <si>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</si>
  <si>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</si>
  <si>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</si>
  <si>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</si>
  <si>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</si>
  <si>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</si>
  <si>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</si>
  <si>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</si>
  <si>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</si>
  <si>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</si>
  <si>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</si>
  <si>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</si>
  <si>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</si>
  <si>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</si>
  <si>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</si>
  <si>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</si>
  <si>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</si>
  <si>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</si>
  <si>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</si>
  <si>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</si>
  <si>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</si>
  <si>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</si>
  <si>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</si>
  <si>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</si>
  <si>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</si>
  <si>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</si>
  <si>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</si>
  <si>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</si>
  <si>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</si>
  <si>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</si>
  <si>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</si>
  <si>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</si>
  <si>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</si>
  <si>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</si>
  <si>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</si>
  <si>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</si>
  <si>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</si>
  <si>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</si>
  <si>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</si>
  <si>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</si>
  <si>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</si>
  <si>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</si>
  <si>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</si>
  <si>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</si>
  <si>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</si>
  <si>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</si>
  <si>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</si>
  <si>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</si>
  <si>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</si>
  <si>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</si>
  <si>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</si>
  <si>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</si>
  <si>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</si>
  <si>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</si>
  <si>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</si>
  <si>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</si>
  <si>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</si>
  <si>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</si>
  <si>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</si>
  <si>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</si>
  <si>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</si>
  <si>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</si>
  <si>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</si>
  <si>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</si>
  <si>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</si>
  <si>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</si>
  <si>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</si>
  <si>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</si>
  <si>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</si>
  <si>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</si>
  <si>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</si>
  <si>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</si>
  <si>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</si>
  <si>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</si>
  <si>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</si>
  <si>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</si>
  <si>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</si>
  <si>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</si>
  <si>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</si>
  <si>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</si>
  <si>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</si>
  <si>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</si>
  <si>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</si>
  <si>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</si>
  <si>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</si>
  <si>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</si>
  <si>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</si>
  <si>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</si>
  <si>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</si>
  <si>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</si>
  <si>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</si>
  <si>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</si>
  <si>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</si>
  <si>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</si>
  <si>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</si>
  <si>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</si>
  <si>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</si>
  <si>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</si>
  <si>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</si>
  <si>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</si>
  <si>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</si>
  <si>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</si>
  <si>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</si>
  <si>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</si>
  <si>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</si>
  <si>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</si>
  <si>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</si>
  <si>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</si>
  <si>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</si>
  <si>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</si>
  <si>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</si>
  <si>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</si>
  <si>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</si>
  <si>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</si>
  <si>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</si>
  <si>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</si>
  <si>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</si>
  <si>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</si>
  <si>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</si>
  <si>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</si>
  <si>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</si>
  <si>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</si>
  <si>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</si>
  <si>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</si>
  <si>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</si>
  <si>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</si>
  <si>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</si>
  <si>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</si>
  <si>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</si>
  <si>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</si>
  <si>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</si>
  <si>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</si>
  <si>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</si>
  <si>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</si>
  <si>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</si>
  <si>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</si>
  <si>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</si>
  <si>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</si>
  <si>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</si>
  <si>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</si>
  <si>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</si>
  <si>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</si>
  <si>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</si>
  <si>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</si>
  <si>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</si>
  <si>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</si>
  <si>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</si>
  <si>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</si>
  <si>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</si>
  <si>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</si>
  <si>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</si>
  <si>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</si>
  <si>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</si>
  <si>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</si>
  <si>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</si>
  <si>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</si>
  <si>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</si>
  <si>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</si>
  <si>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</si>
  <si>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</si>
  <si>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</si>
  <si>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</si>
  <si>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</si>
  <si>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</si>
  <si>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</si>
  <si>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</si>
  <si>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</si>
  <si>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</si>
  <si>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</si>
  <si>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</si>
  <si>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</si>
  <si>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</si>
  <si>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</si>
  <si>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</si>
  <si>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</si>
  <si>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</si>
  <si>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</si>
  <si>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</si>
  <si>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</si>
  <si>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</si>
  <si>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</si>
  <si>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</si>
  <si>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</si>
  <si>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</si>
  <si>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</si>
  <si>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</si>
  <si>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</si>
  <si>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</si>
  <si>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</si>
  <si>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</si>
  <si>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</si>
  <si>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</si>
  <si>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</si>
  <si>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</si>
  <si>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</si>
  <si>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</si>
  <si>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</si>
  <si>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</si>
  <si>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</si>
  <si>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</si>
  <si>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</si>
  <si>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</si>
  <si>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</si>
  <si>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</si>
  <si>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</si>
  <si>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</si>
  <si>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</si>
  <si>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</si>
  <si>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</si>
  <si>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</si>
  <si>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</si>
  <si>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</si>
  <si>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</si>
  <si>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</si>
  <si>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</si>
  <si>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</si>
  <si>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</si>
  <si>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</si>
  <si>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</si>
  <si>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</si>
  <si>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</si>
  <si>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</si>
  <si>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</si>
  <si>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</si>
  <si>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</si>
  <si>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</si>
  <si>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</si>
  <si>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</si>
  <si>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</si>
  <si>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</si>
  <si>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</si>
  <si>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</si>
  <si>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</si>
  <si>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</si>
  <si>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</si>
  <si>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</si>
  <si>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</si>
  <si>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</si>
  <si>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</si>
  <si>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</si>
  <si>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</si>
  <si>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</si>
  <si>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</si>
  <si>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</si>
  <si>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</si>
  <si>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</si>
  <si>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</si>
  <si>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</si>
  <si>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</si>
  <si>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</si>
  <si>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</si>
  <si>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</si>
  <si>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</si>
  <si>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</si>
  <si>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</si>
  <si>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</si>
  <si>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</si>
  <si>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</si>
  <si>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</si>
  <si>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</si>
  <si>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</si>
  <si>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</si>
  <si>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</si>
  <si>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</si>
  <si>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</si>
  <si>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</si>
  <si>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</si>
  <si>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</si>
  <si>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</si>
  <si>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</si>
  <si>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</si>
  <si>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</si>
  <si>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</si>
  <si>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</si>
  <si>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</si>
  <si>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</si>
  <si>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</si>
  <si>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</si>
  <si>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</si>
  <si>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</si>
  <si>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</si>
  <si>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</si>
  <si>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</si>
  <si>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</si>
  <si>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</si>
  <si>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</si>
  <si>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</si>
  <si>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</si>
  <si>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</si>
  <si>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</si>
  <si>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</si>
  <si>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</si>
  <si>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</si>
  <si>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</si>
  <si>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</si>
  <si>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</si>
  <si>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</si>
  <si>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</si>
  <si>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</si>
  <si>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</si>
  <si>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</si>
  <si>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</si>
  <si>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</si>
  <si>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</si>
  <si>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</si>
  <si>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</si>
  <si>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</si>
  <si>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</si>
  <si>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</si>
  <si>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</si>
  <si>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</si>
  <si>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</si>
  <si>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</si>
  <si>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</si>
  <si>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</si>
  <si>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</si>
  <si>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</si>
  <si>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</si>
  <si>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</si>
  <si>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</si>
  <si>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</si>
  <si>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</si>
  <si>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</si>
  <si>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</si>
  <si>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</si>
  <si>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</si>
  <si>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</si>
  <si>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</si>
  <si>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</si>
  <si>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</si>
  <si>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</si>
  <si>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</si>
  <si>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</si>
  <si>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</si>
  <si>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</si>
  <si>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</si>
  <si>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</si>
  <si>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</si>
  <si>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</si>
  <si>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</si>
  <si>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</si>
  <si>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</si>
  <si>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</si>
  <si>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</si>
  <si>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</si>
  <si>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</si>
  <si>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</si>
  <si>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</si>
  <si>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</si>
  <si>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</si>
  <si>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</si>
  <si>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</si>
  <si>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</si>
  <si>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</si>
  <si>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</si>
  <si>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</si>
  <si>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</si>
  <si>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</si>
  <si>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</si>
  <si>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</si>
  <si>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</si>
  <si>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</si>
  <si>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</si>
  <si>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</si>
  <si>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</si>
  <si>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</si>
  <si>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</si>
  <si>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</si>
  <si>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</si>
  <si>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</si>
  <si>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</si>
  <si>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</si>
  <si>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</si>
  <si>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</si>
  <si>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</si>
  <si>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</si>
  <si>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</si>
  <si>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</si>
  <si>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</si>
  <si>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</si>
  <si>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</si>
  <si>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</si>
  <si>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</si>
  <si>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</si>
  <si>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</si>
  <si>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</si>
  <si>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</si>
  <si>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</si>
  <si>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</si>
  <si>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</si>
  <si>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</si>
  <si>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</si>
  <si>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</si>
  <si>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</si>
  <si>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</si>
  <si>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</si>
  <si>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</si>
  <si>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</si>
  <si>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</si>
  <si>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</si>
  <si>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</si>
  <si>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</si>
  <si>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</si>
  <si>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</si>
  <si>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</si>
  <si>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</si>
  <si>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</si>
  <si>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</si>
  <si>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</si>
  <si>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</si>
  <si>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</si>
  <si>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</si>
  <si>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</si>
  <si>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</si>
  <si>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</si>
  <si>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</si>
  <si>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</si>
  <si>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</si>
  <si>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</si>
  <si>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</si>
  <si>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</si>
  <si>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</si>
  <si>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</si>
  <si>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</si>
  <si>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</si>
  <si>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</si>
  <si>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</si>
  <si>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</si>
  <si>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</si>
  <si>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</si>
  <si>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</si>
  <si>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</si>
  <si>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</si>
  <si>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</si>
  <si>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</si>
  <si>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</si>
  <si>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</si>
  <si>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</si>
  <si>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</si>
  <si>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</si>
  <si>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</si>
  <si>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</si>
  <si>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</si>
  <si>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</si>
  <si>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</si>
  <si>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</si>
  <si>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</si>
  <si>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</si>
  <si>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</si>
  <si>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</si>
  <si>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</si>
  <si>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</si>
  <si>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</si>
  <si>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</si>
  <si>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</si>
  <si>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</si>
  <si>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</si>
  <si>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</si>
  <si>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</si>
  <si>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</si>
  <si>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</si>
  <si>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</si>
  <si>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</si>
  <si>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</si>
  <si>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</si>
  <si>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</si>
  <si>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</si>
  <si>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</si>
  <si>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</si>
  <si>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</si>
  <si>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</si>
  <si>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</si>
  <si>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</si>
  <si>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</si>
  <si>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</si>
  <si>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</si>
  <si>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</si>
  <si>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</si>
  <si>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</si>
  <si>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</si>
  <si>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</si>
  <si>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</si>
  <si>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</si>
  <si>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</si>
  <si>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</si>
  <si>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</si>
  <si>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</si>
  <si>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</si>
  <si>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</si>
  <si>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</si>
  <si>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</si>
  <si>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</si>
  <si>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</si>
  <si>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</si>
  <si>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</si>
  <si>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</si>
  <si>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</si>
  <si>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</si>
  <si>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</si>
  <si>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</si>
  <si>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</si>
  <si>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</si>
  <si>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</si>
  <si>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</si>
  <si>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</si>
  <si>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</si>
  <si>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</si>
  <si>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</si>
  <si>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</si>
  <si>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</si>
  <si>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</si>
  <si>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</si>
  <si>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</si>
  <si>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</si>
  <si>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</si>
  <si>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</si>
  <si>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</si>
  <si>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</si>
  <si>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</si>
  <si>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</si>
  <si>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</si>
  <si>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</si>
  <si>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</si>
  <si>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</si>
  <si>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</si>
  <si>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</si>
  <si>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</si>
  <si>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</si>
  <si>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</si>
  <si>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</si>
  <si>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</si>
  <si>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</si>
  <si>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</si>
  <si>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</si>
  <si>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</si>
  <si>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</si>
  <si>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</si>
  <si>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</si>
  <si>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</si>
  <si>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</si>
  <si>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</si>
  <si>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</si>
  <si>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</si>
  <si>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</si>
  <si>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</si>
  <si>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</si>
  <si>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</si>
  <si>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</si>
  <si>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</si>
  <si>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</si>
  <si>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</si>
  <si>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</si>
  <si>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</si>
  <si>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</si>
  <si>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</si>
  <si>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</si>
  <si>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</si>
  <si>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</si>
  <si>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</si>
  <si>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</si>
  <si>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</si>
  <si>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</si>
  <si>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</si>
  <si>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</si>
  <si>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</si>
  <si>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</si>
  <si>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</si>
  <si>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</si>
  <si>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</si>
  <si>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</si>
  <si>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</si>
  <si>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</si>
  <si>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</si>
  <si>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</si>
  <si>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</si>
  <si>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</si>
  <si>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</si>
  <si>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</si>
  <si>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</si>
  <si>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</si>
  <si>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</si>
  <si>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</si>
  <si>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</si>
  <si>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</si>
  <si>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</si>
  <si>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</si>
  <si>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</si>
  <si>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</si>
  <si>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</si>
  <si>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</si>
  <si>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</si>
  <si>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</si>
  <si>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</si>
  <si>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</si>
  <si>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</si>
  <si>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</si>
  <si>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</si>
  <si>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</si>
  <si>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</si>
  <si>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</si>
  <si>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</si>
  <si>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</si>
  <si>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</si>
  <si>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</si>
  <si>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</si>
  <si>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</si>
  <si>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</si>
  <si>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</si>
  <si>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</si>
  <si>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</si>
  <si>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</si>
  <si>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</si>
  <si>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</si>
  <si>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</si>
  <si>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</si>
  <si>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</si>
  <si>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</si>
  <si>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</si>
  <si>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</si>
  <si>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</si>
  <si>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</si>
  <si>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</si>
  <si>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</si>
  <si>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</si>
  <si>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</si>
  <si>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</si>
  <si>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</si>
  <si>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</si>
  <si>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</si>
  <si>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</si>
  <si>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</si>
  <si>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</si>
  <si>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</si>
  <si>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</si>
  <si>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</si>
  <si>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</si>
  <si>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</si>
  <si>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</si>
  <si>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</si>
  <si>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</si>
  <si>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</si>
  <si>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</si>
  <si>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</si>
  <si>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</si>
  <si>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</si>
  <si>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</si>
  <si>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</si>
  <si>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</si>
  <si>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</si>
  <si>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</si>
  <si>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</si>
  <si>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</si>
  <si>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</si>
  <si>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</si>
  <si>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</si>
  <si>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</si>
  <si>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</si>
  <si>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</si>
  <si>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</si>
  <si>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</si>
  <si>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</si>
  <si>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</si>
  <si>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</si>
  <si>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</si>
  <si>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</si>
  <si>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</si>
  <si>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</si>
  <si>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</si>
  <si>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</si>
  <si>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</si>
  <si>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</si>
  <si>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</si>
  <si>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</si>
  <si>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</si>
  <si>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</si>
  <si>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</si>
  <si>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</si>
  <si>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</si>
  <si>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</si>
  <si>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</si>
  <si>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</si>
  <si>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</si>
  <si>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</si>
  <si>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</si>
  <si>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</si>
  <si>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</si>
  <si>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</si>
  <si>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</si>
  <si>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</si>
  <si>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</si>
  <si>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</si>
  <si>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</si>
  <si>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</si>
  <si>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</si>
  <si>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</si>
  <si>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</si>
  <si>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</si>
  <si>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</si>
  <si>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</si>
  <si>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</si>
  <si>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</si>
  <si>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</si>
  <si>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</si>
  <si>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</si>
  <si>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</si>
  <si>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</si>
  <si>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</si>
  <si>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</si>
  <si>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</si>
  <si>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</si>
  <si>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</si>
  <si>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</si>
  <si>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</si>
  <si>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</si>
  <si>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</si>
  <si>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</si>
  <si>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</si>
  <si>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</si>
  <si>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</si>
  <si>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</si>
  <si>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</si>
  <si>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</si>
  <si>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</si>
  <si>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</si>
  <si>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</si>
  <si>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</si>
  <si>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</si>
  <si>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</si>
  <si>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</si>
  <si>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</si>
  <si>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</si>
  <si>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</si>
  <si>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</si>
  <si>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</si>
  <si>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</si>
  <si>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</si>
  <si>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</si>
  <si>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</si>
  <si>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</si>
  <si>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</si>
  <si>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</si>
  <si>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</si>
  <si>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</si>
  <si>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</si>
  <si>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</si>
  <si>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</si>
  <si>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</si>
  <si>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</si>
  <si>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</si>
  <si>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</si>
  <si>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</si>
  <si>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</si>
  <si>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</si>
  <si>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</si>
  <si>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</si>
  <si>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</si>
  <si>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</si>
  <si>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</si>
  <si>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</si>
  <si>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</si>
  <si>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</si>
  <si>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</si>
  <si>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</si>
  <si>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</si>
  <si>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</si>
  <si>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</si>
  <si>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</si>
  <si>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</si>
  <si>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</si>
  <si>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</si>
  <si>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</si>
  <si>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</si>
  <si>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</si>
  <si>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</si>
  <si>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</si>
  <si>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</si>
  <si>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</si>
  <si>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</si>
  <si>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</si>
  <si>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</si>
  <si>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</si>
  <si>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</si>
  <si>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</si>
  <si>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</si>
  <si>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</si>
  <si>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</si>
  <si>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</si>
  <si>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</si>
  <si>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</si>
  <si>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</si>
  <si>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</si>
  <si>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</si>
  <si>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</si>
  <si>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</si>
  <si>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</si>
  <si>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</si>
  <si>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</si>
  <si>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</si>
  <si>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</si>
  <si>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</si>
  <si>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</si>
  <si>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</si>
  <si>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</si>
  <si>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</si>
  <si>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</si>
  <si>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</si>
  <si>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</si>
  <si>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</si>
  <si>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</si>
  <si>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</si>
  <si>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</si>
  <si>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</si>
  <si>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</si>
  <si>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</si>
  <si>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</si>
  <si>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</si>
  <si>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</si>
  <si>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</si>
  <si>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</si>
  <si>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</si>
  <si>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</si>
  <si>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</si>
  <si>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</si>
  <si>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</si>
  <si>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</si>
  <si>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</si>
  <si>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</si>
  <si>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</si>
  <si>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</si>
  <si>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</si>
  <si>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</si>
  <si>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</si>
  <si>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</si>
  <si>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</si>
  <si>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</si>
  <si>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</si>
  <si>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</si>
  <si>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</si>
  <si>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</si>
  <si>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</si>
  <si>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</si>
  <si>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</si>
  <si>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</si>
  <si>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</si>
  <si>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</si>
  <si>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</si>
  <si>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</si>
  <si>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</si>
  <si>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</si>
  <si>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</si>
  <si>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</si>
  <si>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</si>
  <si>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</si>
  <si>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</si>
  <si>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</si>
  <si>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</si>
  <si>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</si>
  <si>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</si>
  <si>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</si>
  <si>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</si>
  <si>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</si>
  <si>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</si>
  <si>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</si>
  <si>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</si>
  <si>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</si>
  <si>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</si>
  <si>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</si>
  <si>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</si>
  <si>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</si>
  <si>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</si>
  <si>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</si>
  <si>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</si>
  <si>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</si>
  <si>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</si>
  <si>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</si>
  <si>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</si>
  <si>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</si>
  <si>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</si>
  <si>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</si>
  <si>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</si>
  <si>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</si>
  <si>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</si>
  <si>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</si>
  <si>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</si>
  <si>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</si>
  <si>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</si>
  <si>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</si>
  <si>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</si>
  <si>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</si>
  <si>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</si>
  <si>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</si>
  <si>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</si>
  <si>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</si>
  <si>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</si>
  <si>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</si>
  <si>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</si>
  <si>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</si>
  <si>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</si>
  <si>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</si>
  <si>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</si>
  <si>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</si>
  <si>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</si>
  <si>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</si>
  <si>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</si>
  <si>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</si>
  <si>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</si>
  <si>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</si>
  <si>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</si>
  <si>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</si>
  <si>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</si>
  <si>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</si>
  <si>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</si>
  <si>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</si>
  <si>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</si>
  <si>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</si>
  <si>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</si>
  <si>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</si>
  <si>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</si>
  <si>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</si>
  <si>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</si>
  <si>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</si>
  <si>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</si>
  <si>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</si>
  <si>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</si>
  <si>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</si>
  <si>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</si>
  <si>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</si>
  <si>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</si>
  <si>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</si>
  <si>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</si>
  <si>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</si>
  <si>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</si>
  <si>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</si>
  <si>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</si>
  <si>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</si>
  <si>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</si>
  <si>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</si>
  <si>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</si>
  <si>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</si>
  <si>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</si>
  <si>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</si>
  <si>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</si>
  <si>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</si>
  <si>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</si>
  <si>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</si>
  <si>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</si>
  <si>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</si>
  <si>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</si>
  <si>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</si>
  <si>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</si>
  <si>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</si>
  <si>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</si>
  <si>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</si>
  <si>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</si>
  <si>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</si>
  <si>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</si>
  <si>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</si>
  <si>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</si>
  <si>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</si>
  <si>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</si>
  <si>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</si>
  <si>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</si>
  <si>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</si>
  <si>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</si>
  <si>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</si>
  <si>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</si>
  <si>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</si>
  <si>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</si>
  <si>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</si>
  <si>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</si>
  <si>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</si>
  <si>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</si>
  <si>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</si>
  <si>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</si>
  <si>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</si>
  <si>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</si>
  <si>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</si>
  <si>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</si>
  <si>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</si>
  <si>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</si>
  <si>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</si>
  <si>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</si>
  <si>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</si>
  <si>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</si>
  <si>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</si>
  <si>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</si>
  <si>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</si>
  <si>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</si>
  <si>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</si>
  <si>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</si>
  <si>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</si>
  <si>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</si>
  <si>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</si>
  <si>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</si>
  <si>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</si>
  <si>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</si>
  <si>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</si>
  <si>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</si>
  <si>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</si>
  <si>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</si>
  <si>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</si>
  <si>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</si>
  <si>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</si>
  <si>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</si>
  <si>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</si>
  <si>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</si>
  <si>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</si>
  <si>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</si>
  <si>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</si>
  <si>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</si>
  <si>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</si>
  <si>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</si>
  <si>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</si>
  <si>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</si>
  <si>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</si>
  <si>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</si>
  <si>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</si>
  <si>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</si>
  <si>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</si>
  <si>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</si>
  <si>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</si>
  <si>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</si>
  <si>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</si>
  <si>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</si>
  <si>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</si>
  <si>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</si>
  <si>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</si>
  <si>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</si>
  <si>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</si>
  <si>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</si>
  <si>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</si>
  <si>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</si>
  <si>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</si>
  <si>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</si>
  <si>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</si>
  <si>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</si>
  <si>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</si>
  <si>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</si>
  <si>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</si>
  <si>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</si>
  <si>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</si>
  <si>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</si>
  <si>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</si>
  <si>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</si>
  <si>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</si>
  <si>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</si>
  <si>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</si>
  <si>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</si>
  <si>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</si>
  <si>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</si>
  <si>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</si>
  <si>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</si>
  <si>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</si>
  <si>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</si>
  <si>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</si>
  <si>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</si>
  <si>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</si>
  <si>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</si>
  <si>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</si>
  <si>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</si>
  <si>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</si>
  <si>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</si>
  <si>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</si>
  <si>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</si>
  <si>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</si>
  <si>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</si>
  <si>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</si>
  <si>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</si>
  <si>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</si>
  <si>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</si>
  <si>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</si>
  <si>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</si>
  <si>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</si>
  <si>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</si>
  <si>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</si>
  <si>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</si>
  <si>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</si>
  <si>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</si>
  <si>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</si>
  <si>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</si>
  <si>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</si>
  <si>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</si>
  <si>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</si>
  <si>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</si>
  <si>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</si>
  <si>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</si>
  <si>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</si>
  <si>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</si>
  <si>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</si>
  <si>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</si>
  <si>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</si>
  <si>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</si>
  <si>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</si>
  <si>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</si>
  <si>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</si>
  <si>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</si>
  <si>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</si>
  <si>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</si>
  <si>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</si>
  <si>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</si>
  <si>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</si>
  <si>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</si>
  <si>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</si>
  <si>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</si>
  <si>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</si>
  <si>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</si>
  <si>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</si>
  <si>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</si>
  <si>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</si>
  <si>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</si>
  <si>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</si>
  <si>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</si>
  <si>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</si>
  <si>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</si>
  <si>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</si>
  <si>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</si>
  <si>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</si>
  <si>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</si>
  <si>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</si>
  <si>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</si>
  <si>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</si>
  <si>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</si>
  <si>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</si>
  <si>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</si>
  <si>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</si>
  <si>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</si>
  <si>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</si>
  <si>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</si>
  <si>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</si>
  <si>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</si>
  <si>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</si>
  <si>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</si>
  <si>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</si>
  <si>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</si>
  <si>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</si>
  <si>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</si>
  <si>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</si>
  <si>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</si>
  <si>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</si>
  <si>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</si>
  <si>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</si>
  <si>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</si>
  <si>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</si>
  <si>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</si>
  <si>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</si>
  <si>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</si>
  <si>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</si>
  <si>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</si>
  <si>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</si>
  <si>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</si>
  <si>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</si>
  <si>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</si>
  <si>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</si>
  <si>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</si>
  <si>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</si>
  <si>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</si>
  <si>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</si>
  <si>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</si>
  <si>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</si>
  <si>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</si>
  <si>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</si>
  <si>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</si>
  <si>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</si>
  <si>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</si>
  <si>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</si>
  <si>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</si>
  <si>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</si>
  <si>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</si>
  <si>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</si>
  <si>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</si>
  <si>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</si>
  <si>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</si>
  <si>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</si>
  <si>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</si>
  <si>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</si>
  <si>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</si>
  <si>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</si>
  <si>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</si>
  <si>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</si>
  <si>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</si>
  <si>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</si>
  <si>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</si>
  <si>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</si>
  <si>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</si>
  <si>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</si>
  <si>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</si>
  <si>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</si>
  <si>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</si>
  <si>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</si>
  <si>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</si>
  <si>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</si>
  <si>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</si>
  <si>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</si>
  <si>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</si>
  <si>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</si>
  <si>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</si>
  <si>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</si>
  <si>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</si>
  <si>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</si>
  <si>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</si>
  <si>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</si>
  <si>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</si>
  <si>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</si>
  <si>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</si>
  <si>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</si>
  <si>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</si>
  <si>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</si>
  <si>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</si>
  <si>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</si>
  <si>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</si>
  <si>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</si>
  <si>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</si>
  <si>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</si>
  <si>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</si>
  <si>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</si>
  <si>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</si>
  <si>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</si>
  <si>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</si>
  <si>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</si>
  <si>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</si>
  <si>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</si>
  <si>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</si>
  <si>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</si>
  <si>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</si>
  <si>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</si>
  <si>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</si>
  <si>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</si>
  <si>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</si>
  <si>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</si>
  <si>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</si>
  <si>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</si>
  <si>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</si>
  <si>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</si>
  <si>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</si>
  <si>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</si>
  <si>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</si>
  <si>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</si>
  <si>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</si>
  <si>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</si>
  <si>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</si>
  <si>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</si>
  <si>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</si>
  <si>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</si>
  <si>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</si>
  <si>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</si>
  <si>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</si>
  <si>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</si>
  <si>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</si>
  <si>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</si>
  <si>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</si>
  <si>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</si>
  <si>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</si>
  <si>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</si>
  <si>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</si>
  <si>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</si>
  <si>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</si>
  <si>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</si>
  <si>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</si>
  <si>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</si>
  <si>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</si>
  <si>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</si>
  <si>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</si>
  <si>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</si>
  <si>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</si>
  <si>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</si>
  <si>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</si>
  <si>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</si>
  <si>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</si>
  <si>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</si>
  <si>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</si>
  <si>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</si>
  <si>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</si>
  <si>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</si>
  <si>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</si>
  <si>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</si>
  <si>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</si>
  <si>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</si>
  <si>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</si>
  <si>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</si>
  <si>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</si>
  <si>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</si>
  <si>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</si>
  <si>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</si>
  <si>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</si>
  <si>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</si>
  <si>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</si>
  <si>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</si>
  <si>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</si>
  <si>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</si>
  <si>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</si>
  <si>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</si>
  <si>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</si>
  <si>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</si>
  <si>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</si>
  <si>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</si>
  <si>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</si>
  <si>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</si>
  <si>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</si>
  <si>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</si>
  <si>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</si>
  <si>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</si>
  <si>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</si>
  <si>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</si>
  <si>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</si>
  <si>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</si>
  <si>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</si>
  <si>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</si>
  <si>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</si>
  <si>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</si>
  <si>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</si>
  <si>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</si>
  <si>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</si>
  <si>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</si>
  <si>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</si>
  <si>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</si>
  <si>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</si>
  <si>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</si>
  <si>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</si>
  <si>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</si>
  <si>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</si>
  <si>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</si>
  <si>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</si>
  <si>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</si>
  <si>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</si>
  <si>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</si>
  <si>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</si>
  <si>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</si>
  <si>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</si>
  <si>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</si>
  <si>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</si>
  <si>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</si>
  <si>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</si>
  <si>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</si>
  <si>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</si>
  <si>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</si>
  <si>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</si>
  <si>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</si>
  <si>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</si>
  <si>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</si>
  <si>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</si>
  <si>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</si>
  <si>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</si>
  <si>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</si>
  <si>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</si>
  <si>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</si>
  <si>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</si>
  <si>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</si>
  <si>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</si>
  <si>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</si>
  <si>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</si>
  <si>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</si>
  <si>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</si>
  <si>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</si>
  <si>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</si>
  <si>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</si>
  <si>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</si>
  <si>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</si>
  <si>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</si>
  <si>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</si>
  <si>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</si>
  <si>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</si>
  <si>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</si>
  <si>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</si>
  <si>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</si>
  <si>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</si>
  <si>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</si>
  <si>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</si>
  <si>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</si>
  <si>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</si>
  <si>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</si>
  <si>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</si>
  <si>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</si>
  <si>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</si>
  <si>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</si>
  <si>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</si>
  <si>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</si>
  <si>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</si>
  <si>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</si>
  <si>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</si>
  <si>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</si>
  <si>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</si>
  <si>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</si>
  <si>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</si>
  <si>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</si>
  <si>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</si>
  <si>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</si>
  <si>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</si>
  <si>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</si>
  <si>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</si>
  <si>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</si>
  <si>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</si>
  <si>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</si>
  <si>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</si>
  <si>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</si>
  <si>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</si>
  <si>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</si>
  <si>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</si>
  <si>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</si>
  <si>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</si>
  <si>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</si>
  <si>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</si>
  <si>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</si>
  <si>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</si>
  <si>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</si>
  <si>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</si>
  <si>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</si>
  <si>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</si>
  <si>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</si>
  <si>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</si>
  <si>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</si>
  <si>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</si>
  <si>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</si>
  <si>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</si>
  <si>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</si>
  <si>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</si>
  <si>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</si>
  <si>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</si>
  <si>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</si>
  <si>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</si>
  <si>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</si>
  <si>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</si>
  <si>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</si>
  <si>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</si>
  <si>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</si>
  <si>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</si>
  <si>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</si>
  <si>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</si>
  <si>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</si>
  <si>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</si>
  <si>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</si>
  <si>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</si>
  <si>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</si>
  <si>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</si>
  <si>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</si>
  <si>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</si>
  <si>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</si>
  <si>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</si>
  <si>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</si>
  <si>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</si>
  <si>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</si>
  <si>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</si>
  <si>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</si>
  <si>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</si>
  <si>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</si>
  <si>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</si>
  <si>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</si>
  <si>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</si>
  <si>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</si>
  <si>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</si>
  <si>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</si>
  <si>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</si>
  <si>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</si>
  <si>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</si>
  <si>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</si>
  <si>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</si>
  <si>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</si>
  <si>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</si>
  <si>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</si>
  <si>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</si>
  <si>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</si>
  <si>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</si>
  <si>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</si>
  <si>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</si>
  <si>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</si>
  <si>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</si>
  <si>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</si>
  <si>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</si>
  <si>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</si>
  <si>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</si>
  <si>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</si>
  <si>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</si>
  <si>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</si>
  <si>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</si>
  <si>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</si>
  <si>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</si>
  <si>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</si>
  <si>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</si>
  <si>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</si>
  <si>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</si>
  <si>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</si>
  <si>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</si>
  <si>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</si>
  <si>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</si>
  <si>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</si>
  <si>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</si>
  <si>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</si>
  <si>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</si>
  <si>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</si>
  <si>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</si>
  <si>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</si>
  <si>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</si>
  <si>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</si>
  <si>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</si>
  <si>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</si>
  <si>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</si>
  <si>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</si>
  <si>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</si>
  <si>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</si>
  <si>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</si>
  <si>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</si>
  <si>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</si>
  <si>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</si>
  <si>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</si>
  <si>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</si>
  <si>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</si>
  <si>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</si>
  <si>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</si>
  <si>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</si>
  <si>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</si>
  <si>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</si>
  <si>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</si>
  <si>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</si>
  <si>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</si>
  <si>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</si>
  <si>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</si>
  <si>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</si>
  <si>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</si>
  <si>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</si>
  <si>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</si>
  <si>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</si>
  <si>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</si>
  <si>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</si>
  <si>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</si>
  <si>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</si>
  <si>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</si>
  <si>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</si>
  <si>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</si>
  <si>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</si>
  <si>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</si>
  <si>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</si>
  <si>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</si>
  <si>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</si>
  <si>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</si>
  <si>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</si>
  <si>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</si>
  <si>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</si>
  <si>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</si>
  <si>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</si>
  <si>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</si>
  <si>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</si>
  <si>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</si>
  <si>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</si>
  <si>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</si>
  <si>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</si>
  <si>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</si>
  <si>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</si>
  <si>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</si>
  <si>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</si>
  <si>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</si>
  <si>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</si>
  <si>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</si>
  <si>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</si>
  <si>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</si>
  <si>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</si>
  <si>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</si>
  <si>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</si>
  <si>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</si>
  <si>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</si>
  <si>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</si>
  <si>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</si>
  <si>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</si>
  <si>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</si>
  <si>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</si>
  <si>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</si>
  <si>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</si>
  <si>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</si>
  <si>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</si>
  <si>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</si>
  <si>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</si>
  <si>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</si>
  <si>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</si>
  <si>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</si>
  <si>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</si>
  <si>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</si>
  <si>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</si>
  <si>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</si>
  <si>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</si>
  <si>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</si>
  <si>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</si>
  <si>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</si>
  <si>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</si>
  <si>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</si>
  <si>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</si>
  <si>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</si>
  <si>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</si>
  <si>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</si>
  <si>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</si>
  <si>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</si>
  <si>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</si>
  <si>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</si>
  <si>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</si>
  <si>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</si>
  <si>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</si>
  <si>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</si>
  <si>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</si>
  <si>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</si>
  <si>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</si>
  <si>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</si>
  <si>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</si>
  <si>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</si>
  <si>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</si>
  <si>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</si>
  <si>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</si>
  <si>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</si>
  <si>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</si>
  <si>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</si>
  <si>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</si>
  <si>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</si>
  <si>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</si>
  <si>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</si>
  <si>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</si>
  <si>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</si>
  <si>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</si>
  <si>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</si>
  <si>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</si>
  <si>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</si>
  <si>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</si>
  <si>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</si>
  <si>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</si>
  <si>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</si>
  <si>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</si>
  <si>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</si>
  <si>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</si>
  <si>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</si>
  <si>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</si>
  <si>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</si>
  <si>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</si>
  <si>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</si>
  <si>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</si>
  <si>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</si>
  <si>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</si>
  <si>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</si>
  <si>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</si>
  <si>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</si>
  <si>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</si>
  <si>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</si>
  <si>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</si>
  <si>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</si>
  <si>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</si>
  <si>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</si>
  <si>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</si>
  <si>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</si>
  <si>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</si>
  <si>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</si>
  <si>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</si>
  <si>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</si>
  <si>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</si>
  <si>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</si>
  <si>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</si>
  <si>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</si>
  <si>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</si>
  <si>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</si>
  <si>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</si>
  <si>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</si>
  <si>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</si>
  <si>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</si>
  <si>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</si>
  <si>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</si>
  <si>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</si>
  <si>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</si>
  <si>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</si>
  <si>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</si>
  <si>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</si>
  <si>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</si>
  <si>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</si>
  <si>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</si>
  <si>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</si>
  <si>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</si>
  <si>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</si>
  <si>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</si>
  <si>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</si>
  <si>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</si>
  <si>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</si>
  <si>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</si>
  <si>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</si>
  <si>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</si>
  <si>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</si>
  <si>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</si>
  <si>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</si>
  <si>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</si>
  <si>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</si>
  <si>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</si>
  <si>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</si>
  <si>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</si>
  <si>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</si>
  <si>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</si>
  <si>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</si>
  <si>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</si>
  <si>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</si>
  <si>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</si>
  <si>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</si>
  <si>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</si>
  <si>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</si>
  <si>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</si>
  <si>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</si>
  <si>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</si>
  <si>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</si>
  <si>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</si>
  <si>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</si>
  <si>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</si>
  <si>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</si>
  <si>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</si>
  <si>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</si>
  <si>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</si>
  <si>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</si>
  <si>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</si>
  <si>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</si>
  <si>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</si>
  <si>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</si>
  <si>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</si>
  <si>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</si>
  <si>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</si>
  <si>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</si>
  <si>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</si>
  <si>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</si>
  <si>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</si>
  <si>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</si>
  <si>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</si>
  <si>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</si>
  <si>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</si>
  <si>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</si>
  <si>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</si>
  <si>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</si>
  <si>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</si>
  <si>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</si>
  <si>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</si>
  <si>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</si>
  <si>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</si>
  <si>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</si>
  <si>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</si>
  <si>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</si>
  <si>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</si>
  <si>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</si>
  <si>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</si>
  <si>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</si>
  <si>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</si>
  <si>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</si>
  <si>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</si>
  <si>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</si>
  <si>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</si>
  <si>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</si>
  <si>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</si>
  <si>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</si>
  <si>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</si>
  <si>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</si>
  <si>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</si>
  <si>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</si>
  <si>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</si>
  <si>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</si>
  <si>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</si>
  <si>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</si>
  <si>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</si>
  <si>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</si>
  <si>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</si>
  <si>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</si>
  <si>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</si>
  <si>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</si>
  <si>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</si>
  <si>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</si>
  <si>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</si>
  <si>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</si>
  <si>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</si>
  <si>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</si>
  <si>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</si>
  <si>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</si>
  <si>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</si>
  <si>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</si>
  <si>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</si>
  <si>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</si>
  <si>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</si>
  <si>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</si>
  <si>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</si>
  <si>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</si>
  <si>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</si>
  <si>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</si>
  <si>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</si>
  <si>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</si>
  <si>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</si>
  <si>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</si>
  <si>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</si>
  <si>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</si>
  <si>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</si>
  <si>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</si>
  <si>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</si>
  <si>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</si>
  <si>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</si>
  <si>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</si>
  <si>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</si>
  <si>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</si>
  <si>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</si>
  <si>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</si>
  <si>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</si>
  <si>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</si>
  <si>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</si>
  <si>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</si>
  <si>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</si>
  <si>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</si>
  <si>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</si>
  <si>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</si>
  <si>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</si>
  <si>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</si>
  <si>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</si>
  <si>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</si>
  <si>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</si>
  <si>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</si>
  <si>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</si>
  <si>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</si>
  <si>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</si>
  <si>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</si>
  <si>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</si>
  <si>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</si>
  <si>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</si>
  <si>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</si>
  <si>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</si>
  <si>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</si>
  <si>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</si>
  <si>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</si>
  <si>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</si>
  <si>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</si>
  <si>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</si>
  <si>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</si>
  <si>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</si>
  <si>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</si>
  <si>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</si>
  <si>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</si>
  <si>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</si>
  <si>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</si>
  <si>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</si>
  <si>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</si>
  <si>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</si>
  <si>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</si>
  <si>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</si>
  <si>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</si>
  <si>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</si>
  <si>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</si>
  <si>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</si>
  <si>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</si>
  <si>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</si>
  <si>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</si>
  <si>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</si>
  <si>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</si>
  <si>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</si>
  <si>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</si>
  <si>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</si>
  <si>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</si>
  <si>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</si>
  <si>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</si>
  <si>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</si>
  <si>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</si>
  <si>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</si>
  <si>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</si>
  <si>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</si>
  <si>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</si>
  <si>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</si>
  <si>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</si>
  <si>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</si>
  <si>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</si>
  <si>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</si>
  <si>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</si>
  <si>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</si>
  <si>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</si>
  <si>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</si>
  <si>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</si>
  <si>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</si>
  <si>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</si>
  <si>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</si>
  <si>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</si>
  <si>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</si>
  <si>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</si>
  <si>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</si>
  <si>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</si>
  <si>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</si>
  <si>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</si>
  <si>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</si>
  <si>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</si>
  <si>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</si>
  <si>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</si>
  <si>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</si>
  <si>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</si>
  <si>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</si>
  <si>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</si>
  <si>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</si>
  <si>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</si>
  <si>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</si>
  <si>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</si>
  <si>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</si>
  <si>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</si>
  <si>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</si>
  <si>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</si>
  <si>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</si>
  <si>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</si>
  <si>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</si>
  <si>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</si>
  <si>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</si>
  <si>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</si>
  <si>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</si>
  <si>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</si>
  <si>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</si>
  <si>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</si>
  <si>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</si>
  <si>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</si>
  <si>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</si>
  <si>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</si>
  <si>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</si>
  <si>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</si>
  <si>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</si>
  <si>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</si>
  <si>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</si>
  <si>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</si>
  <si>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</si>
  <si>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</si>
  <si>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</si>
  <si>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</si>
  <si>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</si>
  <si>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</si>
  <si>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</si>
  <si>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</si>
  <si>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</si>
  <si>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</si>
  <si>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</si>
  <si>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</si>
  <si>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</si>
  <si>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</si>
  <si>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</si>
  <si>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</si>
  <si>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</si>
  <si>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</si>
  <si>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</si>
  <si>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</si>
  <si>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</si>
  <si>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</si>
  <si>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</si>
  <si>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</si>
  <si>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</si>
  <si>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</si>
  <si>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</si>
  <si>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</si>
  <si>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</si>
  <si>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</si>
  <si>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</si>
  <si>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</si>
  <si>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</si>
  <si>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</si>
  <si>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</si>
  <si>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</si>
  <si>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</si>
  <si>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</si>
  <si>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</si>
  <si>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</si>
  <si>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</si>
  <si>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</si>
  <si>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</si>
  <si>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</si>
  <si>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</si>
  <si>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</si>
  <si>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</si>
  <si>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</si>
  <si>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</si>
  <si>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</si>
  <si>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</si>
  <si>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</si>
  <si>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</si>
  <si>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</si>
  <si>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</si>
  <si>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</si>
  <si>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</si>
  <si>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</si>
  <si>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</si>
  <si>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</si>
  <si>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</si>
  <si>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</si>
  <si>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</si>
  <si>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</si>
  <si>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</si>
  <si>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</si>
  <si>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</si>
  <si>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</si>
  <si>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</si>
  <si>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</si>
  <si>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</si>
  <si>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</si>
  <si>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</si>
  <si>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</si>
  <si>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</si>
  <si>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</si>
  <si>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</si>
  <si>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</si>
  <si>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</si>
  <si>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</si>
  <si>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</si>
  <si>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</si>
  <si>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</si>
  <si>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</si>
  <si>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</si>
  <si>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</si>
  <si>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</si>
  <si>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</si>
  <si>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</si>
  <si>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</si>
  <si>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</si>
  <si>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</si>
  <si>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</si>
  <si>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</si>
  <si>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</si>
  <si>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</si>
  <si>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</si>
  <si>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</si>
  <si>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</si>
  <si>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</si>
  <si>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</si>
  <si>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</si>
  <si>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</si>
  <si>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</si>
  <si>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</si>
  <si>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</si>
  <si>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</si>
  <si>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</si>
  <si>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</si>
  <si>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</si>
  <si>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</si>
  <si>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</si>
  <si>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</si>
  <si>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</si>
  <si>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</si>
  <si>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</si>
  <si>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</si>
  <si>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</si>
  <si>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</si>
  <si>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</si>
  <si>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</si>
  <si>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</si>
  <si>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</si>
  <si>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</si>
  <si>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</si>
  <si>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</si>
  <si>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</si>
  <si>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</si>
  <si>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</si>
  <si>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</si>
  <si>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</si>
  <si>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</si>
  <si>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</si>
  <si>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</si>
  <si>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</si>
  <si>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</si>
  <si>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</si>
  <si>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</si>
  <si>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</si>
  <si>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</si>
  <si>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</si>
  <si>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</si>
  <si>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</si>
  <si>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</si>
  <si>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</si>
  <si>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</si>
  <si>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</si>
  <si>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</si>
  <si>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</si>
  <si>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</si>
  <si>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</si>
  <si>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</si>
  <si>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</si>
  <si>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</si>
  <si>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</si>
  <si>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</si>
  <si>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</si>
  <si>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</si>
  <si>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</si>
  <si>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</si>
  <si>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</si>
  <si>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</si>
  <si>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</si>
  <si>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</si>
  <si>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</si>
  <si>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</si>
  <si>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</si>
  <si>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</si>
  <si>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</si>
  <si>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</si>
  <si>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</si>
  <si>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</si>
  <si>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</si>
  <si>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</si>
  <si>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</si>
  <si>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</si>
  <si>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</si>
  <si>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</si>
  <si>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</si>
  <si>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</si>
  <si>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</si>
  <si>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</si>
  <si>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</si>
  <si>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</si>
  <si>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</si>
  <si>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</si>
  <si>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</si>
  <si>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</si>
  <si>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</si>
  <si>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</si>
  <si>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</si>
  <si>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</si>
  <si>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</si>
  <si>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</si>
  <si>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</si>
  <si>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</si>
  <si>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</si>
  <si>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</si>
  <si>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</si>
  <si>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</si>
  <si>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</si>
  <si>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</si>
  <si>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</si>
  <si>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</si>
  <si>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</si>
  <si>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</si>
  <si>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</si>
  <si>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</si>
  <si>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</si>
  <si>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</si>
  <si>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</si>
  <si>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</si>
  <si>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</si>
  <si>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</si>
  <si>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</si>
  <si>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</si>
  <si>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</si>
  <si>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</si>
  <si>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</si>
  <si>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</si>
  <si>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</si>
  <si>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</si>
  <si>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</si>
  <si>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</si>
  <si>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</si>
  <si>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</si>
  <si>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</si>
  <si>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</si>
  <si>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</si>
  <si>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</si>
  <si>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</si>
  <si>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</si>
  <si>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</si>
  <si>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</si>
  <si>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</si>
  <si>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</si>
  <si>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</si>
  <si>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</si>
  <si>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</si>
  <si>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</si>
  <si>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</si>
  <si>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</si>
  <si>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</si>
  <si>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</si>
  <si>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</si>
  <si>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</si>
  <si>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</si>
  <si>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</si>
  <si>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</si>
  <si>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</si>
  <si>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</si>
  <si>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</si>
  <si>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</si>
  <si>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</si>
  <si>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</si>
  <si>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</si>
  <si>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</si>
  <si>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</si>
  <si>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</si>
  <si>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</si>
  <si>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</si>
  <si>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</si>
  <si>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</si>
  <si>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</si>
  <si>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</si>
  <si>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</si>
  <si>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</si>
  <si>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</si>
  <si>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</si>
  <si>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</si>
  <si>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</si>
  <si>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</si>
  <si>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</si>
  <si>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</si>
  <si>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</si>
  <si>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</si>
  <si>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</si>
  <si>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</si>
  <si>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</si>
  <si>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</si>
  <si>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</si>
  <si>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</si>
  <si>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</si>
  <si>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</si>
  <si>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</si>
  <si>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</si>
  <si>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</si>
  <si>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</si>
  <si>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</si>
  <si>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</si>
  <si>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</si>
  <si>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</si>
  <si>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</si>
  <si>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</si>
  <si>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</si>
  <si>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</si>
  <si>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</si>
  <si>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</si>
  <si>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</si>
  <si>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</si>
  <si>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</si>
  <si>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</si>
  <si>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</si>
  <si>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</si>
  <si>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</si>
  <si>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</si>
  <si>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</si>
  <si>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</si>
  <si>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</si>
  <si>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</si>
  <si>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</si>
  <si>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</si>
  <si>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</si>
  <si>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</si>
  <si>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</si>
  <si>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</si>
  <si>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</si>
  <si>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</si>
  <si>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</si>
  <si>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</si>
  <si>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</si>
  <si>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</si>
  <si>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</si>
  <si>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</si>
  <si>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</si>
  <si>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</si>
  <si>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</si>
  <si>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</si>
  <si>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</si>
  <si>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</si>
  <si>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</si>
  <si>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</si>
  <si>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</si>
  <si>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</si>
  <si>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</si>
  <si>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</si>
  <si>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</si>
  <si>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</si>
  <si>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</si>
  <si>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</si>
  <si>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</si>
  <si>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</si>
  <si>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</si>
  <si>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</si>
  <si>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</si>
  <si>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</si>
  <si>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</si>
  <si>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</si>
  <si>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</si>
  <si>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</si>
  <si>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</si>
  <si>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</si>
  <si>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</si>
  <si>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</si>
  <si>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</si>
  <si>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</si>
  <si>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</si>
  <si>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</si>
  <si>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</si>
  <si>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</si>
  <si>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</si>
  <si>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</si>
  <si>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</si>
  <si>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</si>
  <si>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</si>
  <si>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</si>
  <si>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</si>
  <si>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</si>
  <si>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</si>
  <si>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</si>
  <si>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</si>
  <si>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</si>
  <si>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</si>
  <si>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</si>
  <si>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</si>
  <si>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</si>
  <si>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</si>
  <si>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</si>
  <si>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</si>
  <si>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</si>
  <si>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</si>
  <si>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</si>
  <si>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</si>
  <si>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</si>
  <si>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</si>
  <si>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</si>
  <si>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</si>
  <si>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</si>
  <si>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</si>
  <si>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</si>
  <si>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</si>
  <si>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</si>
  <si>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</si>
  <si>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</si>
  <si>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</si>
  <si>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</si>
  <si>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</si>
  <si>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</si>
  <si>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</si>
  <si>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</si>
  <si>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</si>
  <si>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</si>
  <si>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</si>
  <si>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</si>
  <si>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</si>
  <si>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</si>
  <si>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</si>
  <si>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</si>
  <si>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</si>
  <si>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</si>
  <si>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</si>
  <si>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</si>
  <si>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</si>
  <si>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</si>
  <si>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</si>
  <si>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</si>
  <si>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</si>
  <si>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</si>
  <si>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</si>
  <si>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</si>
  <si>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</si>
  <si>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</si>
  <si>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</si>
  <si>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</si>
  <si>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</si>
  <si>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</si>
  <si>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</si>
  <si>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</si>
  <si>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</si>
  <si>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</si>
  <si>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</si>
  <si>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</si>
  <si>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</si>
  <si>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</si>
  <si>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</si>
  <si>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</si>
  <si>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</si>
  <si>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</si>
  <si>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</si>
  <si>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</si>
  <si>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</si>
  <si>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</si>
  <si>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</si>
  <si>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</si>
  <si>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</si>
  <si>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</si>
  <si>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</si>
  <si>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</si>
  <si>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</si>
  <si>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</si>
  <si>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</si>
  <si>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</si>
  <si>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</si>
  <si>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</si>
  <si>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</si>
  <si>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</si>
  <si>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</si>
  <si>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</si>
  <si>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</si>
  <si>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</si>
  <si>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</si>
  <si>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</si>
  <si>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</si>
  <si>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</si>
  <si>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</si>
  <si>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</si>
  <si>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</si>
  <si>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</si>
  <si>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</si>
  <si>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</si>
  <si>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</si>
  <si>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</si>
  <si>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</si>
  <si>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</si>
  <si>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</si>
  <si>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</si>
  <si>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</si>
  <si>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</si>
  <si>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</si>
  <si>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</si>
  <si>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</si>
  <si>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</si>
  <si>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</si>
  <si>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</si>
  <si>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</si>
  <si>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</si>
  <si>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</si>
  <si>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</si>
  <si>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</si>
  <si>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</si>
  <si>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</si>
  <si>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</si>
  <si>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</si>
  <si>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</si>
  <si>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</si>
  <si>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</si>
  <si>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</si>
  <si>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</si>
  <si>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</si>
  <si>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</si>
  <si>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</si>
  <si>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</si>
  <si>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</si>
  <si>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</si>
  <si>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</si>
  <si>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</si>
  <si>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</si>
  <si>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</si>
  <si>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</si>
  <si>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</si>
  <si>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</si>
  <si>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</si>
  <si>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</si>
  <si>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</si>
  <si>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</si>
  <si>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</si>
  <si>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</si>
  <si>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</si>
  <si>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</si>
  <si>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</si>
  <si>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</si>
  <si>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</si>
  <si>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</si>
  <si>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</si>
  <si>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</si>
  <si>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</si>
  <si>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</si>
  <si>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</si>
  <si>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</si>
  <si>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</si>
  <si>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</si>
  <si>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</si>
  <si>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</si>
  <si>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</si>
  <si>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</si>
  <si>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</si>
  <si>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</si>
  <si>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</si>
  <si>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</si>
  <si>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</si>
  <si>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</si>
  <si>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</si>
  <si>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</si>
  <si>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</si>
  <si>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</si>
  <si>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</si>
  <si>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</si>
  <si>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</si>
  <si>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</si>
  <si>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</si>
  <si>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</si>
  <si>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</si>
  <si>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</si>
  <si>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</si>
  <si>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</si>
  <si>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</si>
  <si>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</si>
  <si>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</si>
  <si>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</si>
  <si>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</si>
  <si>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</si>
  <si>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</si>
  <si>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</si>
  <si>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</si>
  <si>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</si>
  <si>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</si>
  <si>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</si>
  <si>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</si>
  <si>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</si>
  <si>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</si>
  <si>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</si>
  <si>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</si>
  <si>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</si>
  <si>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</si>
  <si>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</si>
  <si>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</si>
  <si>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</si>
  <si>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</si>
  <si>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</si>
  <si>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</si>
  <si>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</si>
  <si>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</si>
  <si>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</si>
  <si>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</si>
  <si>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</si>
  <si>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</si>
  <si>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</si>
  <si>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</si>
  <si>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</si>
  <si>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</si>
  <si>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</si>
  <si>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</si>
  <si>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</si>
  <si>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</si>
  <si>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</si>
  <si>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</si>
  <si>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</si>
  <si>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</si>
  <si>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</si>
  <si>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</si>
  <si>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</si>
  <si>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</si>
  <si>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</si>
  <si>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</si>
  <si>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</si>
  <si>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</si>
  <si>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</si>
  <si>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</si>
  <si>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</si>
  <si>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</si>
  <si>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</si>
  <si>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</si>
  <si>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</si>
  <si>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</si>
  <si>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</si>
  <si>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</si>
  <si>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</si>
  <si>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</si>
  <si>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</si>
  <si>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</si>
  <si>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</si>
  <si>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</si>
  <si>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</si>
  <si>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</si>
  <si>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</si>
  <si>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</si>
  <si>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</si>
  <si>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</si>
  <si>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</si>
  <si>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</si>
  <si>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</si>
  <si>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</si>
  <si>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</si>
  <si>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</si>
  <si>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</si>
  <si>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</si>
  <si>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</si>
  <si>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</si>
  <si>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</si>
  <si>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</si>
  <si>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</si>
  <si>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</si>
  <si>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</si>
  <si>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</si>
  <si>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</si>
  <si>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</si>
  <si>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</si>
  <si>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</si>
  <si>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</si>
  <si>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</si>
  <si>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</si>
  <si>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</si>
  <si>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</si>
  <si>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</si>
  <si>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</si>
  <si>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</si>
  <si>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</si>
  <si>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</si>
  <si>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</si>
  <si>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</si>
  <si>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</si>
  <si>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</si>
  <si>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</si>
  <si>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</si>
  <si>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</si>
  <si>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</si>
  <si>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</si>
  <si>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</si>
  <si>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</si>
  <si>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</si>
  <si>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</si>
  <si>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</si>
  <si>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</si>
  <si>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</si>
  <si>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</si>
  <si>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</si>
  <si>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</si>
  <si>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</si>
  <si>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</si>
  <si>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</si>
  <si>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</si>
  <si>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</si>
  <si>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</si>
  <si>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</si>
  <si>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</si>
  <si>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</si>
  <si>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</si>
  <si>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</si>
  <si>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</si>
  <si>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</si>
  <si>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</si>
  <si>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</si>
  <si>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</si>
  <si>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</si>
  <si>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</si>
  <si>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</si>
  <si>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</si>
  <si>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</si>
  <si>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</si>
  <si>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</si>
  <si>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</si>
  <si>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</si>
  <si>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</si>
  <si>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</si>
  <si>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</si>
  <si>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</si>
  <si>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</si>
  <si>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</si>
  <si>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</si>
  <si>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</si>
  <si>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</si>
  <si>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</si>
  <si>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</si>
  <si>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</si>
  <si>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</si>
  <si>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</si>
  <si>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</si>
  <si>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</si>
  <si>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</si>
  <si>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</si>
  <si>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</si>
  <si>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</si>
  <si>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</si>
  <si>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</si>
  <si>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</si>
  <si>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</si>
  <si>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</si>
  <si>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</si>
  <si>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</si>
  <si>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</si>
  <si>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</si>
  <si>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</si>
  <si>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</si>
  <si>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</si>
  <si>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</si>
  <si>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</si>
  <si>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</si>
  <si>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</si>
  <si>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</si>
  <si>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</si>
  <si>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</si>
  <si>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</si>
  <si>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</si>
  <si>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</si>
  <si>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</si>
  <si>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</si>
  <si>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</si>
  <si>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</si>
  <si>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</si>
  <si>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</si>
  <si>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</si>
  <si>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</si>
  <si>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</si>
  <si>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</si>
  <si>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</si>
  <si>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</si>
  <si>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</si>
  <si>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</si>
  <si>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</si>
  <si>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</si>
  <si>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</si>
  <si>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</si>
  <si>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</si>
  <si>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</si>
  <si>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</si>
  <si>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</si>
  <si>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</si>
  <si>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</si>
  <si>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</si>
  <si>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</si>
  <si>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</si>
  <si>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</si>
  <si>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</si>
  <si>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</si>
  <si>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</si>
  <si>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</si>
  <si>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</si>
  <si>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</si>
  <si>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</si>
  <si>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</si>
  <si>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</si>
  <si>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</si>
  <si>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</si>
  <si>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</si>
  <si>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</si>
  <si>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</si>
  <si>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</si>
  <si>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</si>
  <si>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</si>
  <si>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</si>
  <si>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</si>
  <si>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</si>
  <si>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</si>
  <si>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</si>
  <si>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</si>
  <si>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</si>
  <si>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</si>
  <si>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</si>
  <si>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</si>
  <si>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</si>
  <si>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</si>
  <si>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</si>
  <si>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</si>
  <si>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</si>
  <si>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</si>
  <si>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</si>
  <si>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</si>
  <si>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</si>
  <si>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</si>
  <si>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</si>
  <si>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</si>
  <si>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</si>
  <si>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</si>
  <si>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</si>
  <si>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</si>
  <si>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</si>
  <si>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</si>
  <si>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</si>
  <si>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</si>
  <si>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</si>
  <si>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</si>
  <si>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</si>
  <si>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</si>
  <si>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</si>
  <si>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</si>
  <si>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</si>
  <si>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</si>
  <si>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</si>
  <si>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</si>
  <si>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</si>
  <si>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</si>
  <si>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</si>
  <si>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</si>
  <si>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</si>
  <si>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</si>
  <si>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</si>
  <si>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</si>
  <si>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</si>
  <si>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</si>
  <si>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</si>
  <si>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</si>
  <si>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</si>
  <si>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</si>
  <si>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</si>
  <si>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</si>
  <si>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</si>
  <si>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</si>
  <si>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</si>
  <si>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</si>
  <si>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</si>
  <si>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</si>
  <si>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</si>
  <si>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</si>
  <si>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</si>
  <si>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</si>
  <si>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</si>
  <si>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</si>
  <si>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</si>
  <si>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</si>
  <si>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</si>
  <si>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</si>
  <si>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</si>
  <si>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</si>
  <si>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</si>
  <si>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</si>
  <si>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</si>
  <si>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</si>
  <si>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</si>
  <si>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</si>
  <si>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</si>
  <si>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</si>
  <si>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</si>
  <si>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</si>
  <si>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</si>
  <si>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</si>
  <si>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</si>
  <si>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</si>
  <si>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</si>
  <si>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</si>
  <si>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</si>
  <si>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</si>
  <si>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</si>
  <si>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</si>
  <si>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</si>
  <si>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</si>
  <si>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</si>
  <si>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</si>
  <si>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</si>
  <si>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</si>
  <si>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</si>
  <si>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</si>
  <si>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</si>
  <si>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</si>
  <si>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</si>
  <si>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</si>
  <si>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</si>
  <si>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</si>
  <si>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</si>
  <si>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</si>
  <si>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</si>
  <si>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</si>
  <si>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</si>
  <si>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</si>
  <si>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</si>
  <si>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</si>
  <si>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</si>
  <si>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</si>
  <si>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</si>
  <si>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</si>
  <si>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</si>
  <si>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</si>
  <si>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</si>
  <si>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</si>
  <si>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</si>
  <si>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</si>
  <si>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</si>
  <si>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</si>
  <si>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</si>
  <si>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</si>
  <si>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</si>
  <si>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</si>
  <si>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</si>
  <si>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</si>
  <si>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</si>
  <si>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</si>
  <si>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</si>
  <si>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</si>
  <si>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</si>
  <si>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</si>
  <si>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</si>
  <si>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</si>
  <si>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</si>
  <si>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</si>
  <si>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</si>
  <si>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</si>
  <si>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</si>
  <si>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</si>
  <si>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</si>
  <si>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</si>
  <si>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</si>
  <si>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</si>
  <si>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</si>
  <si>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</si>
  <si>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</si>
  <si>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</si>
  <si>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</si>
  <si>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</si>
  <si>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</si>
  <si>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</si>
  <si>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</si>
  <si>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</si>
  <si>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</si>
  <si>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</si>
  <si>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</si>
  <si>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</si>
  <si>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</si>
  <si>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</si>
  <si>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</si>
  <si>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</si>
  <si>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</si>
  <si>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</si>
  <si>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</si>
  <si>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</si>
  <si>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</si>
  <si>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</si>
  <si>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</si>
  <si>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</si>
  <si>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</si>
  <si>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</si>
  <si>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</si>
  <si>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</si>
  <si>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</si>
  <si>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</si>
  <si>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</si>
  <si>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</si>
  <si>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</si>
  <si>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</si>
  <si>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</si>
  <si>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</si>
  <si>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</si>
  <si>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</si>
  <si>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</si>
  <si>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</si>
  <si>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</si>
  <si>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</si>
  <si>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</si>
  <si>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</si>
  <si>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</si>
  <si>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</si>
  <si>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</si>
  <si>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</si>
  <si>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</si>
  <si>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</si>
  <si>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</si>
  <si>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</si>
  <si>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</si>
  <si>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</si>
  <si>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</si>
  <si>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</si>
  <si>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</si>
  <si>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</si>
  <si>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</si>
  <si>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</si>
  <si>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</si>
  <si>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</si>
  <si>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</si>
  <si>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</si>
  <si>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</si>
  <si>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</si>
  <si>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</si>
  <si>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</si>
  <si>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</si>
  <si>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</si>
  <si>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</si>
  <si>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</si>
  <si>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</si>
  <si>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</si>
  <si>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</si>
  <si>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</si>
  <si>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</si>
  <si>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</si>
  <si>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</si>
  <si>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</si>
  <si>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</si>
  <si>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</si>
  <si>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</si>
  <si>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</si>
  <si>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</si>
  <si>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</si>
  <si>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</si>
  <si>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</si>
  <si>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</si>
  <si>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</si>
  <si>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</si>
  <si>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</si>
  <si>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</si>
  <si>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</si>
  <si>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</si>
  <si>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</si>
  <si>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</si>
  <si>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</si>
  <si>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</si>
  <si>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</si>
  <si>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</si>
  <si>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</si>
  <si>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</si>
  <si>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</si>
  <si>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</si>
  <si>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</si>
  <si>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</si>
  <si>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</si>
  <si>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</si>
  <si>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</si>
  <si>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</si>
  <si>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</si>
  <si>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</si>
  <si>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</si>
  <si>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</si>
  <si>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</si>
  <si>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</si>
  <si>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</si>
  <si>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</si>
  <si>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</si>
  <si>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</si>
  <si>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</si>
  <si>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</si>
  <si>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</si>
  <si>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</si>
  <si>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</si>
  <si>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</si>
  <si>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</si>
  <si>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</si>
  <si>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</si>
  <si>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</si>
  <si>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</si>
  <si>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</si>
  <si>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</si>
  <si>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</si>
  <si>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</si>
  <si>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</si>
  <si>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</si>
  <si>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</si>
  <si>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</si>
  <si>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</si>
  <si>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</si>
  <si>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</si>
  <si>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</si>
  <si>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</si>
  <si>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</si>
  <si>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</si>
  <si>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</si>
  <si>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</si>
  <si>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</si>
  <si>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</si>
  <si>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</si>
  <si>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</si>
  <si>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</si>
  <si>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</si>
  <si>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</si>
  <si>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</si>
  <si>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</si>
  <si>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</si>
  <si>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</si>
  <si>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</si>
  <si>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</si>
  <si>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</si>
  <si>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</si>
  <si>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</si>
  <si>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</si>
  <si>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</si>
  <si>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</si>
  <si>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</si>
  <si>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</si>
  <si>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</si>
  <si>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</si>
  <si>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</si>
  <si>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</si>
  <si>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</si>
  <si>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</si>
  <si>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</si>
  <si>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</si>
  <si>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</si>
  <si>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</si>
  <si>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</si>
  <si>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</si>
  <si>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</si>
  <si>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</si>
  <si>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</si>
  <si>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</si>
  <si>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</si>
  <si>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</si>
  <si>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</si>
  <si>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</si>
  <si>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</si>
  <si>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</si>
  <si>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</si>
  <si>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</si>
  <si>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</si>
  <si>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</si>
  <si>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</si>
  <si>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</si>
  <si>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</si>
  <si>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</si>
  <si>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</si>
  <si>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</si>
  <si>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</si>
  <si>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</si>
  <si>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</si>
  <si>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</si>
  <si>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</si>
  <si>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</si>
  <si>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</si>
  <si>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</si>
  <si>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</si>
  <si>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</si>
  <si>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</si>
  <si>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</si>
  <si>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</si>
  <si>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</si>
  <si>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</si>
  <si>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</si>
  <si>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</si>
  <si>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</si>
  <si>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</si>
  <si>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</si>
  <si>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</si>
  <si>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</si>
  <si>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</si>
  <si>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</si>
  <si>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</si>
  <si>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</si>
  <si>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</si>
  <si>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</si>
  <si>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</si>
  <si>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</si>
  <si>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</si>
  <si>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</si>
  <si>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</si>
  <si>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</si>
  <si>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</si>
  <si>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</si>
  <si>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</si>
  <si>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</si>
  <si>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</si>
  <si>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</si>
  <si>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</si>
  <si>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</si>
  <si>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</si>
  <si>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</si>
  <si>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</si>
  <si>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</si>
  <si>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</si>
  <si>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</si>
  <si>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</si>
  <si>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</si>
  <si>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</si>
  <si>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</si>
  <si>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</si>
  <si>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</si>
  <si>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</si>
  <si>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</si>
  <si>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</si>
  <si>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</si>
  <si>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</si>
  <si>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</si>
  <si>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</si>
  <si>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</si>
  <si>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</si>
  <si>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</si>
  <si>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</si>
  <si>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</si>
  <si>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</si>
  <si>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</si>
  <si>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</si>
  <si>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</si>
  <si>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</si>
  <si>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</si>
  <si>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</si>
  <si>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</si>
  <si>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</si>
  <si>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</si>
  <si>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</si>
  <si>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</si>
  <si>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</si>
  <si>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</si>
  <si>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</si>
  <si>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</si>
  <si>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</si>
  <si>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</si>
  <si>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</si>
  <si>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</si>
  <si>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</si>
  <si>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</si>
  <si>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</si>
  <si>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</si>
  <si>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</si>
  <si>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</si>
  <si>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</si>
  <si>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</si>
  <si>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</si>
  <si>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</si>
  <si>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</si>
  <si>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</si>
  <si>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</si>
  <si>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</si>
  <si>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</si>
  <si>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</si>
  <si>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</si>
  <si>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</si>
  <si>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</si>
  <si>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</si>
  <si>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</si>
  <si>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</si>
  <si>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</si>
  <si>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</si>
  <si>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</si>
  <si>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</si>
  <si>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</si>
  <si>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</si>
  <si>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</si>
  <si>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</si>
  <si>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</si>
  <si>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</si>
  <si>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</si>
  <si>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</si>
  <si>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</si>
  <si>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</si>
  <si>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</si>
  <si>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</si>
  <si>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</si>
  <si>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</si>
  <si>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</si>
  <si>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</si>
  <si>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</si>
  <si>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</si>
  <si>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</si>
  <si>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</si>
  <si>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</si>
  <si>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</si>
  <si>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</si>
  <si>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</si>
  <si>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</si>
  <si>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</si>
  <si>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</si>
  <si>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</si>
  <si>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</si>
  <si>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</si>
  <si>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</si>
  <si>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</si>
  <si>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</si>
  <si>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</si>
  <si>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</si>
  <si>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</si>
  <si>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</si>
  <si>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</si>
  <si>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</si>
  <si>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</si>
  <si>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</si>
  <si>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</si>
  <si>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</si>
  <si>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</si>
  <si>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</si>
  <si>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</si>
  <si>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</si>
  <si>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</si>
  <si>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</si>
  <si>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</si>
  <si>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</si>
  <si>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</si>
  <si>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</si>
  <si>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</si>
  <si>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</si>
  <si>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</si>
  <si>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</si>
  <si>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</si>
  <si>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</si>
  <si>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</si>
  <si>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</si>
  <si>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</si>
  <si>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</si>
  <si>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</si>
  <si>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</si>
  <si>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</si>
  <si>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</si>
  <si>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</si>
  <si>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</si>
  <si>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</si>
  <si>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</si>
  <si>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</si>
  <si>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</si>
  <si>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</si>
  <si>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</si>
  <si>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</si>
  <si>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</si>
  <si>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</si>
  <si>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</si>
  <si>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</si>
  <si>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</si>
  <si>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</si>
  <si>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</si>
  <si>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</si>
  <si>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</si>
  <si>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</si>
  <si>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</si>
  <si>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</si>
  <si>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</si>
  <si>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</si>
  <si>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</si>
  <si>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</si>
  <si>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</si>
  <si>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</si>
  <si>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</si>
  <si>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</si>
  <si>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</si>
  <si>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</si>
  <si>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</si>
  <si>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</si>
  <si>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</si>
  <si>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</si>
  <si>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</si>
  <si>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</si>
  <si>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</si>
  <si>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</si>
  <si>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</si>
  <si>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</si>
  <si>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</si>
  <si>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</si>
  <si>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</si>
  <si>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</si>
  <si>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</si>
  <si>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</si>
  <si>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</si>
  <si>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</si>
  <si>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</si>
  <si>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</si>
  <si>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</si>
  <si>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</si>
  <si>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</si>
  <si>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</si>
  <si>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</si>
  <si>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</si>
  <si>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</si>
  <si>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</si>
  <si>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</si>
  <si>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</si>
  <si>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</si>
  <si>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</si>
  <si>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</si>
  <si>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</si>
  <si>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</si>
  <si>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</si>
  <si>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</si>
  <si>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</si>
  <si>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</si>
  <si>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</si>
  <si>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</si>
  <si>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</si>
  <si>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</si>
  <si>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</si>
  <si>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</si>
  <si>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</si>
  <si>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</si>
  <si>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</si>
  <si>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</si>
  <si>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</si>
  <si>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</si>
  <si>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</si>
  <si>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</si>
  <si>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</si>
  <si>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</si>
  <si>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</si>
  <si>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</si>
  <si>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</si>
  <si>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</si>
  <si>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</si>
  <si>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</si>
  <si>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</si>
  <si>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</si>
  <si>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</si>
  <si>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</si>
  <si>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</si>
  <si>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</si>
  <si>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</si>
  <si>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</si>
  <si>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</si>
  <si>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</si>
  <si>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</si>
  <si>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</si>
  <si>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</si>
  <si>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</si>
  <si>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</si>
  <si>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</si>
  <si>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</si>
  <si>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</si>
  <si>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</si>
  <si>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</si>
  <si>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</si>
  <si>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</si>
  <si>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</si>
  <si>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</si>
  <si>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</si>
  <si>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</si>
  <si>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</si>
  <si>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</si>
  <si>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</si>
  <si>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</si>
  <si>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</si>
  <si>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</si>
  <si>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</si>
  <si>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</si>
  <si>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</si>
  <si>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</si>
  <si>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</si>
  <si>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</si>
  <si>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</si>
  <si>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</si>
  <si>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</si>
  <si>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</si>
  <si>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</si>
  <si>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</si>
  <si>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</si>
  <si>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</si>
  <si>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</si>
  <si>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</si>
  <si>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</si>
  <si>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</si>
  <si>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</si>
  <si>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</si>
  <si>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</si>
  <si>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</si>
  <si>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</si>
  <si>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</si>
  <si>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</si>
  <si>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</si>
  <si>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</si>
  <si>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</si>
  <si>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</si>
  <si>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</si>
  <si>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</si>
  <si>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</si>
  <si>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</si>
  <si>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</si>
  <si>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</si>
  <si>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</si>
  <si>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</si>
  <si>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</si>
  <si>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</si>
  <si>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</si>
  <si>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</si>
  <si>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</si>
  <si>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</si>
  <si>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</si>
  <si>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</si>
  <si>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</si>
  <si>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</si>
  <si>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</si>
  <si>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</si>
  <si>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</si>
  <si>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</si>
  <si>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</si>
  <si>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</si>
  <si>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</si>
  <si>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</si>
  <si>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</si>
  <si>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</si>
  <si>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</si>
  <si>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</si>
  <si>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</si>
  <si>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</si>
  <si>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</si>
  <si>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</si>
  <si>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</si>
  <si>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</si>
  <si>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</si>
  <si>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</si>
  <si>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</si>
  <si>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</si>
  <si>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</si>
  <si>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</si>
  <si>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</si>
  <si>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</si>
  <si>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</si>
  <si>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</si>
  <si>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</si>
  <si>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</si>
  <si>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</si>
  <si>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</si>
  <si>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</si>
  <si>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</si>
  <si>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</si>
  <si>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</si>
  <si>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</si>
  <si>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</si>
  <si>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</si>
  <si>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</si>
  <si>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</si>
  <si>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</si>
  <si>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</si>
  <si>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</si>
  <si>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</si>
  <si>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</si>
  <si>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</si>
  <si>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</si>
  <si>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</si>
  <si>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</si>
  <si>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</si>
  <si>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</si>
  <si>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</si>
  <si>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</si>
  <si>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</si>
  <si>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</si>
  <si>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</si>
  <si>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</si>
  <si>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</si>
  <si>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</si>
  <si>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</si>
  <si>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</si>
  <si>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</si>
  <si>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</si>
  <si>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</si>
  <si>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</si>
  <si>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</si>
  <si>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</si>
  <si>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</si>
  <si>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</si>
  <si>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</si>
  <si>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</si>
  <si>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</si>
  <si>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</si>
  <si>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</si>
  <si>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</si>
  <si>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</si>
  <si>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</si>
  <si>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</si>
  <si>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</si>
  <si>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</si>
  <si>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</si>
  <si>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</si>
  <si>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</si>
  <si>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</si>
  <si>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</si>
  <si>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</si>
  <si>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</si>
  <si>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</si>
  <si>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</si>
  <si>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</si>
  <si>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</si>
  <si>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</si>
  <si>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</si>
  <si>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</si>
  <si>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</si>
  <si>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</si>
  <si>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</si>
  <si>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</si>
  <si>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</si>
  <si>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</si>
  <si>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</si>
  <si>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</si>
  <si>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</si>
  <si>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</si>
  <si>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</si>
  <si>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</si>
  <si>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</si>
  <si>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</si>
  <si>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</si>
  <si>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</si>
  <si>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</si>
  <si>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</si>
  <si>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</si>
  <si>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</si>
  <si>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</si>
  <si>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</si>
  <si>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</si>
  <si>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</si>
  <si>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</si>
  <si>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</si>
  <si>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</si>
  <si>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</si>
  <si>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</si>
  <si>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</si>
  <si>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</si>
  <si>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</si>
  <si>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</si>
  <si>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</si>
  <si>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</si>
  <si>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</si>
  <si>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</si>
  <si>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</si>
  <si>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</si>
  <si>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</si>
  <si>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</si>
  <si>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</si>
  <si>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</si>
  <si>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</si>
  <si>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</si>
  <si>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</si>
  <si>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</si>
  <si>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</si>
  <si>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</si>
  <si>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</si>
  <si>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</si>
  <si>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</si>
  <si>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</si>
  <si>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</si>
  <si>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</si>
  <si>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</si>
  <si>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</si>
  <si>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</si>
  <si>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</si>
  <si>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</si>
  <si>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</si>
  <si>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</si>
  <si>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</si>
  <si>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</si>
  <si>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</si>
  <si>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</si>
  <si>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</si>
  <si>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</si>
  <si>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</si>
  <si>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</si>
  <si>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</si>
  <si>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</si>
  <si>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</si>
  <si>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</si>
  <si>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</si>
  <si>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</si>
  <si>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</si>
  <si>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</si>
  <si>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</si>
  <si>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</si>
  <si>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</si>
  <si>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</si>
  <si>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</si>
  <si>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</si>
  <si>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</si>
  <si>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</si>
  <si>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</si>
  <si>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</si>
  <si>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</si>
  <si>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</si>
  <si>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</si>
  <si>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</si>
  <si>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</si>
  <si>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</si>
  <si>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</si>
  <si>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</si>
  <si>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</si>
  <si>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</si>
  <si>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</si>
  <si>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</si>
  <si>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</si>
  <si>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</si>
  <si>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</si>
  <si>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</si>
  <si>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</si>
  <si>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</si>
  <si>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</si>
  <si>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</si>
  <si>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</si>
  <si>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</si>
  <si>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</si>
  <si>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</si>
  <si>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</si>
  <si>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</si>
  <si>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</si>
  <si>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</si>
  <si>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</si>
  <si>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</si>
  <si>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</si>
  <si>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</si>
  <si>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</si>
  <si>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</si>
  <si>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</si>
  <si>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</si>
  <si>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</si>
  <si>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</si>
  <si>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</si>
  <si>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</si>
  <si>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</si>
  <si>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</si>
  <si>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</si>
  <si>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</si>
  <si>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</si>
  <si>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</si>
  <si>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</si>
  <si>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</si>
  <si>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</si>
  <si>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</si>
  <si>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</si>
  <si>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</si>
  <si>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</si>
  <si>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</si>
  <si>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</si>
  <si>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</si>
  <si>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</si>
  <si>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</si>
  <si>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</si>
  <si>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</si>
  <si>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</si>
  <si>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</si>
  <si>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</si>
  <si>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</si>
  <si>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</si>
  <si>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</si>
  <si>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</si>
  <si>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</si>
  <si>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</si>
  <si>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</si>
  <si>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</si>
  <si>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</si>
  <si>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</si>
  <si>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</si>
  <si>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</si>
  <si>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</si>
  <si>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</si>
  <si>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</si>
  <si>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</si>
  <si>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</si>
  <si>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</si>
  <si>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</si>
  <si>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</si>
  <si>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</si>
  <si>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</si>
  <si>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</si>
  <si>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</si>
  <si>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</si>
  <si>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</si>
  <si>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</si>
  <si>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</si>
  <si>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</si>
  <si>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</si>
  <si>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</si>
  <si>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</si>
  <si>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</si>
  <si>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</si>
  <si>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</si>
  <si>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</si>
  <si>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</si>
  <si>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</si>
  <si>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</si>
  <si>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</si>
  <si>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</si>
  <si>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</si>
  <si>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</si>
  <si>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</si>
  <si>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</si>
  <si>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</si>
  <si>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</si>
  <si>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</si>
  <si>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</si>
  <si>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</si>
  <si>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</si>
  <si>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</si>
  <si>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</si>
  <si>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</si>
  <si>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</si>
  <si>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</si>
  <si>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</si>
  <si>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</si>
  <si>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</si>
  <si>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</si>
  <si>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</si>
  <si>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</si>
  <si>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</si>
  <si>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</si>
  <si>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</si>
  <si>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</si>
  <si>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</si>
  <si>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</si>
  <si>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</si>
  <si>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</si>
  <si>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</si>
  <si>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</si>
  <si>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</si>
  <si>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</si>
  <si>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</si>
  <si>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</si>
  <si>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</si>
  <si>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</si>
  <si>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</si>
  <si>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</si>
  <si>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</si>
  <si>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</si>
  <si>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</si>
  <si>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</si>
  <si>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</si>
  <si>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</si>
  <si>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</si>
  <si>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</si>
  <si>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</si>
  <si>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</si>
  <si>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</si>
  <si>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</si>
  <si>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</si>
  <si>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</si>
  <si>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</si>
  <si>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</si>
  <si>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</si>
  <si>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</si>
  <si>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</si>
  <si>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</si>
  <si>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</si>
  <si>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</si>
  <si>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</si>
  <si>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</si>
  <si>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</si>
  <si>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</si>
  <si>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</si>
  <si>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</si>
  <si>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</si>
  <si>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</si>
  <si>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</si>
  <si>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</si>
  <si>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</si>
  <si>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</si>
  <si>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</si>
  <si>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</si>
  <si>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</si>
  <si>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</si>
  <si>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</si>
  <si>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</si>
  <si>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</si>
  <si>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</si>
  <si>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</si>
  <si>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</si>
  <si>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</si>
  <si>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</si>
  <si>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</si>
  <si>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</si>
  <si>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</si>
  <si>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</si>
  <si>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</si>
  <si>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</si>
  <si>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</si>
  <si>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</si>
  <si>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</si>
  <si>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</si>
  <si>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</si>
  <si>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</si>
  <si>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</si>
  <si>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</si>
  <si>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</si>
  <si>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</si>
  <si>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</si>
  <si>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</si>
  <si>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</si>
  <si>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</si>
  <si>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</si>
  <si>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</si>
  <si>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</si>
  <si>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</si>
  <si>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</si>
  <si>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</si>
  <si>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</si>
  <si>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</si>
  <si>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</si>
  <si>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</si>
  <si>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</si>
  <si>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</si>
  <si>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</si>
  <si>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</si>
  <si>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</si>
  <si>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</si>
  <si>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</si>
  <si>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</si>
  <si>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</si>
  <si>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</si>
  <si>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</si>
  <si>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</si>
  <si>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</si>
  <si>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</si>
  <si>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</si>
  <si>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</si>
  <si>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</si>
  <si>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</si>
  <si>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</si>
  <si>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</si>
  <si>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</si>
  <si>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</si>
  <si>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</si>
  <si>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</si>
  <si>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</si>
  <si>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</si>
  <si>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</si>
  <si>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</si>
  <si>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</si>
  <si>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</si>
  <si>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</si>
  <si>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</si>
  <si>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</si>
  <si>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</si>
  <si>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</si>
  <si>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</si>
  <si>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</si>
  <si>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</si>
  <si>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</si>
  <si>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</si>
  <si>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</si>
  <si>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</si>
  <si>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</si>
  <si>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</si>
  <si>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</si>
  <si>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</si>
  <si>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</si>
  <si>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</si>
  <si>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</si>
  <si>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</si>
  <si>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</si>
  <si>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</si>
  <si>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</si>
  <si>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</si>
  <si>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</si>
  <si>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</si>
  <si>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</si>
  <si>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</si>
  <si>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</si>
  <si>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</si>
  <si>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</si>
  <si>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</si>
  <si>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</si>
  <si>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</si>
  <si>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</si>
  <si>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</si>
  <si>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</si>
  <si>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</si>
  <si>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</si>
  <si>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</si>
  <si>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</si>
  <si>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</si>
  <si>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</si>
  <si>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</si>
  <si>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</si>
  <si>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</si>
  <si>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</si>
  <si>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</si>
  <si>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</si>
  <si>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</si>
  <si>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</si>
  <si>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</si>
  <si>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</si>
  <si>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</si>
  <si>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</si>
  <si>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</si>
  <si>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</si>
  <si>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</si>
  <si>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</si>
  <si>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</si>
  <si>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</si>
  <si>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</si>
  <si>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</si>
  <si>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</si>
  <si>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</si>
  <si>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</si>
  <si>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</si>
  <si>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</si>
  <si>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</si>
  <si>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</si>
  <si>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</si>
  <si>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</si>
  <si>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</si>
  <si>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</si>
  <si>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</si>
  <si>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</si>
  <si>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</si>
  <si>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</si>
  <si>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</si>
  <si>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</si>
  <si>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</si>
  <si>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</si>
  <si>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</si>
  <si>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</si>
  <si>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</si>
  <si>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</si>
  <si>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</si>
  <si>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</si>
  <si>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</si>
  <si>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</si>
  <si>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</si>
  <si>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</si>
  <si>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</si>
  <si>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</si>
  <si>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</si>
  <si>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</si>
  <si>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</si>
  <si>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</si>
  <si>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</si>
  <si>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</si>
  <si>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</si>
  <si>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</si>
  <si>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</si>
  <si>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</si>
  <si>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</si>
  <si>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</si>
  <si>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</si>
  <si>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</si>
  <si>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</si>
  <si>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</si>
  <si>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</si>
  <si>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</si>
  <si>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</si>
  <si>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</si>
  <si>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</si>
  <si>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</si>
  <si>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</si>
  <si>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</si>
  <si>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</si>
  <si>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</si>
  <si>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</si>
  <si>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</si>
  <si>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</si>
  <si>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</si>
  <si>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</si>
  <si>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</si>
  <si>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</si>
  <si>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</si>
  <si>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</si>
  <si>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</si>
  <si>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</si>
  <si>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</si>
  <si>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</si>
  <si>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</si>
  <si>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</si>
  <si>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</si>
  <si>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</si>
  <si>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</si>
  <si>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</si>
  <si>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</si>
  <si>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</si>
  <si>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</si>
  <si>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</si>
  <si>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</si>
  <si>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</si>
  <si>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</si>
  <si>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</si>
  <si>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</si>
  <si>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</si>
  <si>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</si>
  <si>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</si>
  <si>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</si>
  <si>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</si>
  <si>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</si>
  <si>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</si>
  <si>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</si>
  <si>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</si>
  <si>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</si>
  <si>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</si>
  <si>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</si>
  <si>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</si>
  <si>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</si>
  <si>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</si>
  <si>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</si>
  <si>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</si>
  <si>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</si>
  <si>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</si>
  <si>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</si>
  <si>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</si>
  <si>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</si>
  <si>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</si>
  <si>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</si>
  <si>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</si>
  <si>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</si>
  <si>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</si>
  <si>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</si>
  <si>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</si>
  <si>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</si>
  <si>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</si>
  <si>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</si>
  <si>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</si>
  <si>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</si>
  <si>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</si>
  <si>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</si>
  <si>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</si>
  <si>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</si>
  <si>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</si>
  <si>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</si>
  <si>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</si>
  <si>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</si>
  <si>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</si>
  <si>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</si>
  <si>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</si>
  <si>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</si>
  <si>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</si>
  <si>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</si>
  <si>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</si>
  <si>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</si>
  <si>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</si>
  <si>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</si>
  <si>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</si>
  <si>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</si>
  <si>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</si>
  <si>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</si>
  <si>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</si>
  <si>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</si>
  <si>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</si>
  <si>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</si>
  <si>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</si>
  <si>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</si>
  <si>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</si>
  <si>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</si>
  <si>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</si>
  <si>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</si>
  <si>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</si>
  <si>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</si>
  <si>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</si>
  <si>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</si>
  <si>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</si>
  <si>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</si>
  <si>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</si>
  <si>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</si>
  <si>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</si>
  <si>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</si>
  <si>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</si>
  <si>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</si>
  <si>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</si>
  <si>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</si>
  <si>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</si>
  <si>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</si>
  <si>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</si>
  <si>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</si>
  <si>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</si>
  <si>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</si>
  <si>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</si>
  <si>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</si>
  <si>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</si>
  <si>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</si>
  <si>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</si>
  <si>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</si>
  <si>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</si>
  <si>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</si>
  <si>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</si>
  <si>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</si>
  <si>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</si>
  <si>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</si>
  <si>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</si>
  <si>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</si>
  <si>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</si>
  <si>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</si>
  <si>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</si>
  <si>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</si>
  <si>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</si>
  <si>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</si>
  <si>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</si>
  <si>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</si>
  <si>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</si>
  <si>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</si>
  <si>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</si>
  <si>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</si>
  <si>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</si>
  <si>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</si>
  <si>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</si>
  <si>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</si>
  <si>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</si>
  <si>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</si>
  <si>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</si>
  <si>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</si>
  <si>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</si>
  <si>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</si>
  <si>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</si>
  <si>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</si>
  <si>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</si>
  <si>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</si>
  <si>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</si>
  <si>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</si>
  <si>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</si>
  <si>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</si>
  <si>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</si>
  <si>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</si>
  <si>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</si>
  <si>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</si>
  <si>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</si>
  <si>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</si>
  <si>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</si>
  <si>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</si>
  <si>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</si>
  <si>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</si>
  <si>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</si>
  <si>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</si>
  <si>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</si>
  <si>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</si>
  <si>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</si>
  <si>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</si>
  <si>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</si>
  <si>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</si>
  <si>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</si>
  <si>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</si>
  <si>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</si>
  <si>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</si>
  <si>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</si>
  <si>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</si>
  <si>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</si>
  <si>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</si>
  <si>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</si>
  <si>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</si>
  <si>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</si>
  <si>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</si>
  <si>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</si>
  <si>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</si>
  <si>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</si>
  <si>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</si>
  <si>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</si>
  <si>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</si>
  <si>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</si>
  <si>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</si>
  <si>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</si>
  <si>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</si>
  <si>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</si>
  <si>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</si>
  <si>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</si>
  <si>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</si>
  <si>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</si>
  <si>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</si>
  <si>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</si>
  <si>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</si>
  <si>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</si>
  <si>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</si>
  <si>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</si>
  <si>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</si>
  <si>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</si>
  <si>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</si>
  <si>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</si>
  <si>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</si>
  <si>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</si>
  <si>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</si>
  <si>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</si>
  <si>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</si>
  <si>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</si>
  <si>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</si>
  <si>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</si>
  <si>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</si>
  <si>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</si>
  <si>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</si>
  <si>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</si>
  <si>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</si>
  <si>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</si>
  <si>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</si>
  <si>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</si>
  <si>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</si>
  <si>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</si>
  <si>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</si>
  <si>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</si>
  <si>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</si>
  <si>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</si>
  <si>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</si>
  <si>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</si>
  <si>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</si>
  <si>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</si>
  <si>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</si>
  <si>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</si>
  <si>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</si>
  <si>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</si>
  <si>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</si>
  <si>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</si>
  <si>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</si>
  <si>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</si>
  <si>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</si>
  <si>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</si>
  <si>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</si>
  <si>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</si>
  <si>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</si>
  <si>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</si>
  <si>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</si>
  <si>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</si>
  <si>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</si>
  <si>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</si>
  <si>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</si>
  <si>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</si>
  <si>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</si>
  <si>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</si>
  <si>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</si>
  <si>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</si>
  <si>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</si>
  <si>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</si>
  <si>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</si>
  <si>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</si>
  <si>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</si>
  <si>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</si>
  <si>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</si>
  <si>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</si>
  <si>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</si>
  <si>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</si>
  <si>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</si>
  <si>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</si>
  <si>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</si>
  <si>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</si>
  <si>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</si>
  <si>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</si>
  <si>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</si>
  <si>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</si>
  <si>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</si>
  <si>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</si>
  <si>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</si>
  <si>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</si>
  <si>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</si>
  <si>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</si>
  <si>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</si>
  <si>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</si>
  <si>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</si>
  <si>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</si>
  <si>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</si>
  <si>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</si>
  <si>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</si>
  <si>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</si>
  <si>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</si>
  <si>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</si>
  <si>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</si>
  <si>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</si>
  <si>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</si>
  <si>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</si>
  <si>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</si>
  <si>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</si>
  <si>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</si>
  <si>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</si>
  <si>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</si>
  <si>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</si>
  <si>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</si>
  <si>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</si>
  <si>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</si>
  <si>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</si>
  <si>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</si>
  <si>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</si>
  <si>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</si>
  <si>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</si>
  <si>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</si>
  <si>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</si>
  <si>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</si>
  <si>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</si>
  <si>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</si>
  <si>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</si>
  <si>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</si>
  <si>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</si>
  <si>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</si>
  <si>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</si>
  <si>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</si>
  <si>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</si>
  <si>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</si>
  <si>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</si>
  <si>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</si>
  <si>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</si>
  <si>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</si>
  <si>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</si>
  <si>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</si>
  <si>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</si>
  <si>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</si>
  <si>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</si>
  <si>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</si>
  <si>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</si>
  <si>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</si>
  <si>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</si>
  <si>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</si>
  <si>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</si>
  <si>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</si>
  <si>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</si>
  <si>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</si>
  <si>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</si>
  <si>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</si>
  <si>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</si>
  <si>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</si>
  <si>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</si>
  <si>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</si>
  <si>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</si>
  <si>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</si>
  <si>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</si>
  <si>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</si>
  <si>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</si>
  <si>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</si>
  <si>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</si>
  <si>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</si>
  <si>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</si>
  <si>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</si>
  <si>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</si>
  <si>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</si>
  <si>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</si>
  <si>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</si>
  <si>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</si>
  <si>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</si>
  <si>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</si>
  <si>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</si>
  <si>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</si>
  <si>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</si>
  <si>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</si>
  <si>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</si>
  <si>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</si>
  <si>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</si>
  <si>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</si>
  <si>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</si>
  <si>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</si>
  <si>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</si>
  <si>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</si>
  <si>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</si>
  <si>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</si>
  <si>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</si>
  <si>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</si>
  <si>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</si>
  <si>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</si>
  <si>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</si>
  <si>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</si>
  <si>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</si>
  <si>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</si>
  <si>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</si>
  <si>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</si>
  <si>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</si>
  <si>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</si>
  <si>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</si>
  <si>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</si>
  <si>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</si>
  <si>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</si>
  <si>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</si>
  <si>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</si>
  <si>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</si>
  <si>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</si>
  <si>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</si>
  <si>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</si>
  <si>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</si>
  <si>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</si>
  <si>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</si>
  <si>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</si>
  <si>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</si>
  <si>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</si>
  <si>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</si>
  <si>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</si>
  <si>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</si>
  <si>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</si>
  <si>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</si>
  <si>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</si>
  <si>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</si>
  <si>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</si>
  <si>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</si>
  <si>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</si>
  <si>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</si>
  <si>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</si>
  <si>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</si>
  <si>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</si>
  <si>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</si>
  <si>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</si>
  <si>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</si>
  <si>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</si>
  <si>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</si>
  <si>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</si>
  <si>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</si>
  <si>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</si>
  <si>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</si>
  <si>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</si>
  <si>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</si>
  <si>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</si>
  <si>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</si>
  <si>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</si>
  <si>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</si>
  <si>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</si>
  <si>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</si>
  <si>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</si>
  <si>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</si>
  <si>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</si>
  <si>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</si>
  <si>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</si>
  <si>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</si>
  <si>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</si>
  <si>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</si>
  <si>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</si>
  <si>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</si>
  <si>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</si>
  <si>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</si>
  <si>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</si>
  <si>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</si>
  <si>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</si>
  <si>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</si>
  <si>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</si>
  <si>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</si>
  <si>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</si>
  <si>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</si>
  <si>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</si>
  <si>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</si>
  <si>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</si>
  <si>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</si>
  <si>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</si>
  <si>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</si>
  <si>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</si>
  <si>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</si>
  <si>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</si>
  <si>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</si>
  <si>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</si>
  <si>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</si>
  <si>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</si>
  <si>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</si>
  <si>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</si>
  <si>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</si>
  <si>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</si>
  <si>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</si>
  <si>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</si>
  <si>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</si>
  <si>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</si>
  <si>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</si>
  <si>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</si>
  <si>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</si>
  <si>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</si>
  <si>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</si>
  <si>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</si>
  <si>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</si>
  <si>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</si>
  <si>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</si>
  <si>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</si>
  <si>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</si>
  <si>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</si>
  <si>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</si>
  <si>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</si>
  <si>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</si>
  <si>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</si>
  <si>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</si>
  <si>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</si>
  <si>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</si>
  <si>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</si>
  <si>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</si>
  <si>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</si>
  <si>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</si>
  <si>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</si>
  <si>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</si>
  <si>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</si>
  <si>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</si>
  <si>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</si>
  <si>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</si>
  <si>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</si>
  <si>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</si>
  <si>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</si>
  <si>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</si>
  <si>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</si>
  <si>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</si>
  <si>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</si>
  <si>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</si>
  <si>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</si>
  <si>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</si>
  <si>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</si>
  <si>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</si>
  <si>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</si>
  <si>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</si>
  <si>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</si>
  <si>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</si>
  <si>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</si>
  <si>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</si>
  <si>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</si>
  <si>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</si>
  <si>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</si>
  <si>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</si>
  <si>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</si>
  <si>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</si>
  <si>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</si>
  <si>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</si>
  <si>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</si>
  <si>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</si>
  <si>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</si>
  <si>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</si>
  <si>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</si>
  <si>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</si>
  <si>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</si>
  <si>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</si>
  <si>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</si>
  <si>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</si>
  <si>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</si>
  <si>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</si>
  <si>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</si>
  <si>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</si>
  <si>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</si>
  <si>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</si>
  <si>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</si>
  <si>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</si>
  <si>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</si>
  <si>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</si>
  <si>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</si>
  <si>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</si>
  <si>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</si>
  <si>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</si>
  <si>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</si>
  <si>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</si>
  <si>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</si>
  <si>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</si>
  <si>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</si>
  <si>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</si>
  <si>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</si>
  <si>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</si>
  <si>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</si>
  <si>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</si>
  <si>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</si>
  <si>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</si>
  <si>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</si>
  <si>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</si>
  <si>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</si>
  <si>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</si>
  <si>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</si>
  <si>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</si>
  <si>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</si>
  <si>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</si>
  <si>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</si>
  <si>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</si>
  <si>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</si>
  <si>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</si>
  <si>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</si>
  <si>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</si>
  <si>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</si>
  <si>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</si>
  <si>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</si>
  <si>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</si>
  <si>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</si>
  <si>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</si>
  <si>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</si>
  <si>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</si>
  <si>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</si>
  <si>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</si>
  <si>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</si>
  <si>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</si>
  <si>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</si>
  <si>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</si>
  <si>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</si>
  <si>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</si>
  <si>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</si>
  <si>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</si>
  <si>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</si>
  <si>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</si>
  <si>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</si>
  <si>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</si>
  <si>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</si>
  <si>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</si>
  <si>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</si>
  <si>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</si>
  <si>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</si>
  <si>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</si>
  <si>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</si>
  <si>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</si>
  <si>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</si>
  <si>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</si>
  <si>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</si>
  <si>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</si>
  <si>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</si>
  <si>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</si>
  <si>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</si>
  <si>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</si>
  <si>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</si>
  <si>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</si>
  <si>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</si>
  <si>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</si>
  <si>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</si>
  <si>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</si>
  <si>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</si>
  <si>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</si>
  <si>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</si>
  <si>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</si>
  <si>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</si>
  <si>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</si>
  <si>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</si>
  <si>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</si>
  <si>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</si>
  <si>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</si>
  <si>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</si>
  <si>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</si>
  <si>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</si>
  <si>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</si>
  <si>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</si>
  <si>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</si>
  <si>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</si>
  <si>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</si>
  <si>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</si>
  <si>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</si>
  <si>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</si>
  <si>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</si>
  <si>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</si>
  <si>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</si>
  <si>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</si>
  <si>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</si>
  <si>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</si>
  <si>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</si>
  <si>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</si>
  <si>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</si>
  <si>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</si>
  <si>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</si>
  <si>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</si>
  <si>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</si>
  <si>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</si>
  <si>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</si>
  <si>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</si>
  <si>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</si>
  <si>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</si>
  <si>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</si>
  <si>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</si>
  <si>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</si>
  <si>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</si>
  <si>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</si>
  <si>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</si>
  <si>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</si>
  <si>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</si>
  <si>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</si>
  <si>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</si>
  <si>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</si>
  <si>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</si>
  <si>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</si>
  <si>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</si>
  <si>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</si>
  <si>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</si>
  <si>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</si>
  <si>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</si>
  <si>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</si>
  <si>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</si>
  <si>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</si>
  <si>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</si>
  <si>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</si>
  <si>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</si>
  <si>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</si>
  <si>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</si>
  <si>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</si>
  <si>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</si>
  <si>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</si>
  <si>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</si>
  <si>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</si>
  <si>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</si>
  <si>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</si>
  <si>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</si>
  <si>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</si>
  <si>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</si>
  <si>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</si>
  <si>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</si>
  <si>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</si>
  <si>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</si>
  <si>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</si>
  <si>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</si>
  <si>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</si>
  <si>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</si>
  <si>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</si>
  <si>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</si>
  <si>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</si>
  <si>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</si>
  <si>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</si>
  <si>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</si>
  <si>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</si>
  <si>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</si>
  <si>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</si>
  <si>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</si>
  <si>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</si>
  <si>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</si>
  <si>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</si>
  <si>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</si>
  <si>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</si>
  <si>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</si>
  <si>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</si>
  <si>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</si>
  <si>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</si>
  <si>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</si>
  <si>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</si>
  <si>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</si>
  <si>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</si>
  <si>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</si>
  <si>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</si>
  <si>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</si>
  <si>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</si>
  <si>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</si>
  <si>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</si>
  <si>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</si>
  <si>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</si>
  <si>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</si>
  <si>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</si>
  <si>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</si>
  <si>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</si>
  <si>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</si>
  <si>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</si>
  <si>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</si>
  <si>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</si>
  <si>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</si>
  <si>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</si>
  <si>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</si>
  <si>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</si>
  <si>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</si>
  <si>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</si>
  <si>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</si>
  <si>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</si>
  <si>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</si>
  <si>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</si>
  <si>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</si>
  <si>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</si>
  <si>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</si>
  <si>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</si>
  <si>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</si>
  <si>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</si>
  <si>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</si>
  <si>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</si>
  <si>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</si>
  <si>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</si>
  <si>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</si>
  <si>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</si>
  <si>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</si>
  <si>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</si>
  <si>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</si>
  <si>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</si>
  <si>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</si>
  <si>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</si>
  <si>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</si>
  <si>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</si>
  <si>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</si>
  <si>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</si>
  <si>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</si>
  <si>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</si>
  <si>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</si>
  <si>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</si>
  <si>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</si>
  <si>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</si>
  <si>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</si>
  <si>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</si>
  <si>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</si>
  <si>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</si>
  <si>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</si>
  <si>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</si>
  <si>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</si>
  <si>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</si>
  <si>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</si>
  <si>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</si>
  <si>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</si>
  <si>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</si>
  <si>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</si>
  <si>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</si>
  <si>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</si>
  <si>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</si>
  <si>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</si>
  <si>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</si>
  <si>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</si>
  <si>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</si>
  <si>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</si>
  <si>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</si>
  <si>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</si>
  <si>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</si>
  <si>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</si>
  <si>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</si>
  <si>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</si>
  <si>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</si>
  <si>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</si>
  <si>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</si>
  <si>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</si>
  <si>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</si>
  <si>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</si>
  <si>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</si>
  <si>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</si>
  <si>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</si>
  <si>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</si>
  <si>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</si>
  <si>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</si>
  <si>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</si>
  <si>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</si>
  <si>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</si>
  <si>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</si>
  <si>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</si>
  <si>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</si>
  <si>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</si>
  <si>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</si>
  <si>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</si>
  <si>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</si>
  <si>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</si>
  <si>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</si>
  <si>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</si>
  <si>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</si>
  <si>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</si>
  <si>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</si>
  <si>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</si>
  <si>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</si>
  <si>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</si>
  <si>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</si>
  <si>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</si>
  <si>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</si>
  <si>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</si>
  <si>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</si>
  <si>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</si>
  <si>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</si>
  <si>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</si>
  <si>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</si>
  <si>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</si>
  <si>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</si>
  <si>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</si>
  <si>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</si>
  <si>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</si>
  <si>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</si>
  <si>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</si>
  <si>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</si>
  <si>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</si>
  <si>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</si>
  <si>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</si>
  <si>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</si>
  <si>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</si>
  <si>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</si>
  <si>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</si>
  <si>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</si>
  <si>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</si>
  <si>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</si>
  <si>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</si>
  <si>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</si>
  <si>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</si>
  <si>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</si>
  <si>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</si>
  <si>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</si>
  <si>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</si>
  <si>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</si>
  <si>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</si>
  <si>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</si>
  <si>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</si>
  <si>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</si>
  <si>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</si>
  <si>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</si>
  <si>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</si>
  <si>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</si>
  <si>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</si>
  <si>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</si>
  <si>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</si>
  <si>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</si>
  <si>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</si>
  <si>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</si>
  <si>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</si>
  <si>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</si>
  <si>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</si>
  <si>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</si>
  <si>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</si>
  <si>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</si>
  <si>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</si>
  <si>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</si>
  <si>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</si>
  <si>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</si>
  <si>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</si>
  <si>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</si>
  <si>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</si>
  <si>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</si>
  <si>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</si>
  <si>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</si>
  <si>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</si>
  <si>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</si>
  <si>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</si>
  <si>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</si>
  <si>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</si>
  <si>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</si>
  <si>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</si>
  <si>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</si>
  <si>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</si>
  <si>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</si>
  <si>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</si>
  <si>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</si>
  <si>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</si>
  <si>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</si>
  <si>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</si>
  <si>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</si>
  <si>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</si>
  <si>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</si>
  <si>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</si>
  <si>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</si>
  <si>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</si>
  <si>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</si>
  <si>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</si>
  <si>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</si>
  <si>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</si>
  <si>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</si>
  <si>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</si>
  <si>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</si>
  <si>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</si>
  <si>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</si>
  <si>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</si>
  <si>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</si>
  <si>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</si>
  <si>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</si>
  <si>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</si>
  <si>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</si>
  <si>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</si>
  <si>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</si>
  <si>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</si>
  <si>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</si>
  <si>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</si>
  <si>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</si>
  <si>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</si>
  <si>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</si>
  <si>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</si>
  <si>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</si>
  <si>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</si>
  <si>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</si>
  <si>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</si>
  <si>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</si>
  <si>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</si>
  <si>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</si>
  <si>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</si>
  <si>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</si>
  <si>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</si>
  <si>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</si>
  <si>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</si>
  <si>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</si>
  <si>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</si>
  <si>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</si>
  <si>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</si>
  <si>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</si>
  <si>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</si>
  <si>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</si>
  <si>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</si>
  <si>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</si>
  <si>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</si>
  <si>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</si>
  <si>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</si>
  <si>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</si>
  <si>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</si>
  <si>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</si>
  <si>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</si>
  <si>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</si>
  <si>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</si>
  <si>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</si>
  <si>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</si>
  <si>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</si>
  <si>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</si>
  <si>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</si>
  <si>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</si>
  <si>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</si>
  <si>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</si>
  <si>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</si>
  <si>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</si>
  <si>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</si>
  <si>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</si>
  <si>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</si>
  <si>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</si>
  <si>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</si>
  <si>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</si>
  <si>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</si>
  <si>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</si>
  <si>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</si>
  <si>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</si>
  <si>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</si>
  <si>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</si>
  <si>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</si>
  <si>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</si>
  <si>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</si>
  <si>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</si>
  <si>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</si>
  <si>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</si>
  <si>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</si>
  <si>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</si>
  <si>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</si>
  <si>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</si>
  <si>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</si>
  <si>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</si>
  <si>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</si>
  <si>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</si>
  <si>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</si>
  <si>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</si>
  <si>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</si>
  <si>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</si>
  <si>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</si>
  <si>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</si>
  <si>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</si>
  <si>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</si>
  <si>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</si>
  <si>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</si>
  <si>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</si>
  <si>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</si>
  <si>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</si>
  <si>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</si>
  <si>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</si>
  <si>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</si>
  <si>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</si>
  <si>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</si>
  <si>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</si>
  <si>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</si>
  <si>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</si>
  <si>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</si>
  <si>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</si>
  <si>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</si>
  <si>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</si>
  <si>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</si>
  <si>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</si>
  <si>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</si>
  <si>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</si>
  <si>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</si>
  <si>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</si>
  <si>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</si>
  <si>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</si>
  <si>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</si>
  <si>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</si>
  <si>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</si>
  <si>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</si>
  <si>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</si>
  <si>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</si>
  <si>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</si>
  <si>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</si>
  <si>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</si>
  <si>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</si>
  <si>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</si>
  <si>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</si>
  <si>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</si>
  <si>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</si>
  <si>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</si>
  <si>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</si>
  <si>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</si>
  <si>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</si>
  <si>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</si>
  <si>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</si>
  <si>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</si>
  <si>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</si>
  <si>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</si>
  <si>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</si>
  <si>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</si>
  <si>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</si>
  <si>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</si>
  <si>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</si>
  <si>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</si>
  <si>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</si>
  <si>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</si>
  <si>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</si>
  <si>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</si>
  <si>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</si>
  <si>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</si>
  <si>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</si>
  <si>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</si>
  <si>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</si>
  <si>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</si>
  <si>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</si>
  <si>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</si>
  <si>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</si>
  <si>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</si>
  <si>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</si>
  <si>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</si>
  <si>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</si>
  <si>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</si>
  <si>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</si>
  <si>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</si>
  <si>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</si>
  <si>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</si>
  <si>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</si>
  <si>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</si>
  <si>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</si>
  <si>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</si>
  <si>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</si>
  <si>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</si>
  <si>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</si>
  <si>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</si>
  <si>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</si>
  <si>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</si>
  <si>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</si>
  <si>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</si>
  <si>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</si>
  <si>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</si>
  <si>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</si>
  <si>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</si>
  <si>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</si>
  <si>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</si>
  <si>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</si>
  <si>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</si>
  <si>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</si>
  <si>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</si>
  <si>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</si>
  <si>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</si>
  <si>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</si>
  <si>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</si>
  <si>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</si>
  <si>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</si>
  <si>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</si>
  <si>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</si>
  <si>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</si>
  <si>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</si>
  <si>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</si>
  <si>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</si>
  <si>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</si>
  <si>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</si>
  <si>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</si>
  <si>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</si>
  <si>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</si>
  <si>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</si>
  <si>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</si>
  <si>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</si>
  <si>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</si>
  <si>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</si>
  <si>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</si>
  <si>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</si>
  <si>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</si>
  <si>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</si>
  <si>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</si>
  <si>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</si>
  <si>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</si>
  <si>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</si>
  <si>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</si>
  <si>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</si>
  <si>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</si>
  <si>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</si>
  <si>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</si>
  <si>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</si>
  <si>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</si>
  <si>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</si>
  <si>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</si>
  <si>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</si>
  <si>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</si>
  <si>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</si>
  <si>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</si>
  <si>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</si>
  <si>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</si>
  <si>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</si>
  <si>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</si>
  <si>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</si>
  <si>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</si>
  <si>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</si>
  <si>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</si>
  <si>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</si>
  <si>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</si>
  <si>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</si>
  <si>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</si>
  <si>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</si>
  <si>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</si>
  <si>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</si>
  <si>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</si>
  <si>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</si>
  <si>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</si>
  <si>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</si>
  <si>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</si>
  <si>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</si>
  <si>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</si>
  <si>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</si>
  <si>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</si>
  <si>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</si>
  <si>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</si>
  <si>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</si>
  <si>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</si>
  <si>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</si>
  <si>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</si>
  <si>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</si>
  <si>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</si>
  <si>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</si>
  <si>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</si>
  <si>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</si>
  <si>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</si>
  <si>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</si>
  <si>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</si>
  <si>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</si>
  <si>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</si>
  <si>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</si>
  <si>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</si>
  <si>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</si>
  <si>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</si>
  <si>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</si>
  <si>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</si>
  <si>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</si>
  <si>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</si>
  <si>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</si>
  <si>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</si>
  <si>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</si>
  <si>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</si>
  <si>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</si>
  <si>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</si>
  <si>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</si>
  <si>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</si>
  <si>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</si>
  <si>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</si>
  <si>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</si>
  <si>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</si>
  <si>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</si>
  <si>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</si>
  <si>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</si>
  <si>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</si>
  <si>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</si>
  <si>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</si>
  <si>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</si>
  <si>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</si>
  <si>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</si>
  <si>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</si>
  <si>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</si>
  <si>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</si>
  <si>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</si>
  <si>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</si>
  <si>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</si>
  <si>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</si>
  <si>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</si>
  <si>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</si>
  <si>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</si>
  <si>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</si>
  <si>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</si>
  <si>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</si>
  <si>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</si>
  <si>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</si>
  <si>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</si>
  <si>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</si>
  <si>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</si>
  <si>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</si>
  <si>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</si>
  <si>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</si>
  <si>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</si>
  <si>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</si>
  <si>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</si>
  <si>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</si>
  <si>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</si>
  <si>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</si>
  <si>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</si>
  <si>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</si>
  <si>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</si>
  <si>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</si>
  <si>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</si>
  <si>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</si>
  <si>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</si>
  <si>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</si>
  <si>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</si>
  <si>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</si>
  <si>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</si>
  <si>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</si>
  <si>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</si>
  <si>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</si>
  <si>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</si>
  <si>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</si>
  <si>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</si>
  <si>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</si>
  <si>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</si>
  <si>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</si>
  <si>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</si>
  <si>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</si>
  <si>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</si>
  <si>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</si>
  <si>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</si>
  <si>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</si>
  <si>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</si>
  <si>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</si>
  <si>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</si>
  <si>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</si>
  <si>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</si>
  <si>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</si>
  <si>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</si>
  <si>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</si>
  <si>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</si>
  <si>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</si>
  <si>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</si>
  <si>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</si>
  <si>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</si>
  <si>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</si>
  <si>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</si>
  <si>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</si>
  <si>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</si>
  <si>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</si>
  <si>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</si>
  <si>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</si>
  <si>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</si>
  <si>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</si>
  <si>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</si>
  <si>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</si>
  <si>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</si>
  <si>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</si>
  <si>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</si>
  <si>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</si>
  <si>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</si>
  <si>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</si>
  <si>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</si>
  <si>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</si>
  <si>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</si>
  <si>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</si>
  <si>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</si>
  <si>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</si>
  <si>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</si>
  <si>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</si>
  <si>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</si>
  <si>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</si>
  <si>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</si>
  <si>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</si>
  <si>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</si>
  <si>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</si>
  <si>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</si>
  <si>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</si>
  <si>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</si>
  <si>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</si>
  <si>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</si>
  <si>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</si>
  <si>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</si>
  <si>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</si>
  <si>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</si>
  <si>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</si>
  <si>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</si>
  <si>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</si>
  <si>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</si>
  <si>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</si>
  <si>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</si>
  <si>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</si>
  <si>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</si>
  <si>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</si>
  <si>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</si>
  <si>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</si>
  <si>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</si>
  <si>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</si>
  <si>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</si>
  <si>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 xml:space="preserve">access issue as site  Located at seaport/As per seaport maintenance, team working to restore </t>
  </si>
  <si>
    <t>PCM-20251005-00000990</t>
  </si>
  <si>
    <t xml:space="preserve">Access issue, located inside Airport, need special arrangement </t>
  </si>
  <si>
    <t>NO PCM</t>
  </si>
  <si>
    <t>Site located inside Durrat al-arus village and sceco blackout// team saving HUB. Another team one the way need 30 Min</t>
  </si>
  <si>
    <t xml:space="preserve"> PCM-20251005-00001880 </t>
  </si>
  <si>
    <t>EM team on the way need 90 Min</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</si>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</sst>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 totalsRowShown="0" headerRowDxfId="48" dataDxfId="47" headerRowBorderDxfId="45" tableBorderDxfId="46" totalsRowBorderDxfId="44">
  <autoFilter ref="A1:L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5" totalsRowShown="0" headerRowDxfId="15" dataDxfId="14" headerRowBorderDxfId="12" tableBorderDxfId="13">
  <autoFilter ref="A1:L2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272.60866967592301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45935.557095601849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45935.557095601849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45935.557095601849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45935.557095601849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45935.557095601849</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45935.557095370372</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45935.557095370372</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45935.557095601849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45935.557095601849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45935.557095601849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45935.557095601849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45935.557095601849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45935.557095601849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45935.557095601849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45935.557095601849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45935.557095601849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45935.557095601849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45935.557095601849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45935.557095601849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45935.557095601849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45935.557095601849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45935.557095601849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45935.557095601849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45935.557095601849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45935.557095601849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45935.557095601849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45935.557095601849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45935.557095601849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45935.557095601849</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A976FB7-4964-43DE-ABF2-7762F5BEA6D0}"/>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243.90531296296103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128.83001203704043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110.55725740741036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45935.557095370372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45935.557095370372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45935.557095370372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45935.557095370372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45935.557095370372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45935.557095370372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45935.557095370372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45935.557095370372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45935.557095370372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45935.557095370372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45935.557095370372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45935.557095370372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45935.557095370372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45935.557095370372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45935.557095370372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45935.557095370372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45935.557095370372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45935.557095370372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45935.557095370372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45935.557095370372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45935.557095370372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45935.557095370372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45935.557095370372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45935.557095370372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45935.557095370372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45935.557095370372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45935.557095370372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45935.557095370372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45935.557095370372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45935.557095370372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45935.557095370372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45935.557095370372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45935.557095370372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45935.557095370372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45935.557095370372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45935.557095370372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45935.557095370372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45935.557095370372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45935.557095370372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45935.557095370372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45935.557095370372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45935.557095370372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45935.557095370372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45935.557095370372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45935.557095370372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45935.557095370372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45935.557095370372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45935.557095370372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45935.557095370372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45935.557095370372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45935.557095370372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45935.557095370372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45935.557095370372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45935.557095370372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45935.557095370372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45935.557095370372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45935.557095370372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45935.557095370372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45935.557095370372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45935.557095370372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45935.557095370372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45935.557095370372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45935.557095370372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45935.557095370372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45935.557095370372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45935.557095370372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45935.557095370372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45935.557095370372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45935.557095370372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45935.557095370372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45935.557095370372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45935.557095370372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45935.557095370372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45935.557095370372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45935.557095370372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45935.557095370372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45935.557095370372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45935.557095370372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45935.557095370372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45935.557095370372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45935.557095370372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45935.557095370372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45935.557095370372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45935.557095370372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45935.557095370372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45935.557095370372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45935.557095370372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45935.557095370372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45935.557095370372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45935.557095370372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45935.557095370372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45935.557095370372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45935.557095370372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45935.557095370372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45935.557095370372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45935.557095370372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45935.557095370372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45935.557095370372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45935.557095370372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45935.557095370372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45935.557095370372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45935.557095370372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45935.557095370372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45935.557095370372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45935.557095370372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45935.557095370372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45935.557095370372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45935.557095370372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45935.557095370372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45935.557095370372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45935.557095370372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45935.557095370372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45935.557095370372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45935.557095370372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45935.557095370372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45935.557095370372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45935.557095370372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45935.557095370372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45935.557095370372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45935.557095370372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45935.557095370372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45935.557095370372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45935.557095370372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45935.557095370372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45935.557095370372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45935.557095370372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45935.557095370372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45935.557095370372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45935.557095370372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45935.557095370372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45935.557095370372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45935.557095370372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45935.557095370372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45935.557095370372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45935.557095370372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45935.557095370372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45935.557095370372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45935.557095370372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45935.557095370372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45935.557095370372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45935.557095370372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45935.557095370372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45935.557095370372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45935.557095370372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45935.557095370372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45935.557095370372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45935.557095370372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45935.557095370372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45935.557095370372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45935.557095370372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45935.557095370372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45935.557095370372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45935.557095370372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45935.557095370372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45935.557095370372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45935.557095370372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45935.557095370372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45935.557095370372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45935.557095370372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45935.557095370372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45935.557095370372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45935.557095370372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45935.557095370372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45935.557095370372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45935.557095370372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45935.557095370372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45935.557095370372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45935.557095370372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45935.557095370372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45935.557095370372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45935.557095370372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45935.557095370372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45935.557095370372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45935.557095370372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45935.557095370372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45935.557095370372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45935.557095370372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45935.557095370372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45935.557095370372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45935.557095370372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45935.557095370372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45935.557095370372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45935.557095370372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45935.557095370372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45935.557095370372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45935.557095370372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45935.557095370372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45935.557095370372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45935.557095370372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45935.557095370372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45935.557095370372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45935.557095370372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45935.557095370372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45935.557095370372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45935.557095370372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45935.557095370372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45935.557095370372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45935.557095370372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45935.557095370372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45935.557095370372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45935.557095370372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45935.557095370372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45935.557095370372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45935.557095370372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45935.557095370372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45935.557095370372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45935.557095370372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45935.557095370372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45935.557095370372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45935.557095370372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45935.557095370372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45935.557095370372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45935.557095370372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45935.557095370372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45935.557095370372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45935.557095370372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45935.557095370372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45935.557095370372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45935.557095370372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45935.557095370372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45935.557095370372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45935.557095370372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45935.557095370372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45935.557095370372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45935.557095370372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45935.557095370372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45935.557095370372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45935.557095370372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45935.557095370372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45935.557095370372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45935.557095370372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45935.557095370372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45935.557095370372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45935.557095370372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45935.557095370372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45935.557095370372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45935.557095370372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45935.557095370372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45935.557095370372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45935.557095370372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45935.557095370372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45935.557095370372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45935.557095370372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45935.557095370372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45935.557095370372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45935.557095370372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45935.557095370372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45935.557095370372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45935.557095370372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45935.557095370372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45935.557095370372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45935.557095370372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45935.557095370372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45935.557095370372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45935.557095370372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45935.557095370372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45935.557095370372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45935.557095370372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45935.557095370372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45935.557095370372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45935.557095370372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45935.557095370372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45935.557095370372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45935.557095370372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45935.557095370372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45935.557095370372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45935.557095370372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45935.557095370372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45935.557095370372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45935.557095370372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45935.557095370372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45935.557095370372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45935.557095370372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45935.557095370372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45935.557095370372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45935.557095370372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45935.557095370372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45935.557095370372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45935.557095370372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45935.557095370372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45935.557095370372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45935.557095370372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45935.557095370372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45935.557095370372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45935.557095370372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45935.557095370372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45935.557095370372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45935.557095370372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45935.557095370372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45935.557095370372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45935.557095370372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45935.557095601849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45935.557095601849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45935.557095601849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45935.557095601849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45935.557095601849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45935.557095601849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45935.557095601849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45935.557095601849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45935.557095601849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45935.557095601849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45935.557095601849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45935.557095601849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45935.557095601849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45935.557095601849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45935.557095601849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45935.557095601849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45935.557095601849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45935.557095601849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45935.557095601849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45935.557095601849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45935.557095601849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45935.557095601849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45935.557095601849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45935.557095601849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45935.557095601849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45935.557095601849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45935.557095601849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45935.557095601849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45935.557095601849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45935.557095601849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45935.557095601849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45935.557095601849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45935.557095601849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45935.557095601849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45935.557095601849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45935.557095601849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45935.557095601849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45935.557095601849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45935.557095601849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45935.557095601849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45935.557095601849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45935.557095601849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45935.557095601849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45935.557095601849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45935.557095601849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45935.557095601849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45935.557095601849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45935.557095601849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45935.557095601849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45935.557095601849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45935.557095601849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45935.557095601849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45935.557095601849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45935.557095601849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45935.557095601849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45935.557095601849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45935.557095601849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45935.557095601849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45935.557095601849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45935.557095601849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45935.557095601849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45935.557095601849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45935.557095601849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45935.557095601849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45935.557095601849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45935.557095601849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45935.557095601849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45935.557095601849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45935.557095601849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45935.557095601849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45935.557095601849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45935.557095601849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45935.557095601849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45935.557095601849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45935.557095601849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45935.557095601849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45935.557095601849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45935.557095601849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45935.557095601849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45935.557095601849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45935.557095601849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45935.557095601849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45935.557095601849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45935.557095601849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45935.557095601849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45935.557095601849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45935.557095601849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45935.557095601849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45935.557095601849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45935.557095601849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45935.557095601849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45935.557095601849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45935.557095601849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45935.557095601849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45935.557095601849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45935.557095601849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45935.557095601849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45935.557095601849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45935.557095601849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45935.557095601849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45935.557095601849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45935.557095601849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45935.557095601849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45935.557095601849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45935.557095601849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45935.557095601849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45935.557095601849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45935.557095601849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45935.557095601849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45935.557095601849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45935.557095601849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45935.557095601849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45935.557095601849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45935.557095601849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45935.557095601849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45935.557095601849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45935.557095601849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45935.557095601849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45935.557095601849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45935.557095601849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45935.557095601849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45935.557095601849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45935.557095601849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45935.557095601849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45935.557095601849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45935.557095601849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45935.557095601849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45935.557095601849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45935.557095601849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45935.557095601849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45935.557095601849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45935.557095601849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45935.557095601849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45935.557095601849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45935.557095601849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45935.557095601849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45935.557095601849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45935.557095601849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45935.557095601849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45935.557095601849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45935.557095601849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45935.557095601849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45935.557095601849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45935.557095601849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45935.557095601849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45935.557095601849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45935.557095601849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45935.557095601849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45935.557095601849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45935.557095601849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45935.557095601849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45935.557095601849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45935.557095601849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45935.557095601849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45935.557095601849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45935.557095601849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45935.557095601849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45935.557095601849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45935.557095601849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45935.557095601849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45935.557095601849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45935.557095601849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45935.557095601849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45935.557095601849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45935.557095601849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45935.557095601849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45935.557095601849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45935.557095601849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45935.557095601849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45935.557095601849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45935.557095601849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45935.557095601849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45935.557095601849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45935.557095601849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45935.557095601849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45935.557095601849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45935.557095601849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45935.557095601849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45935.557095601849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45935.557095601849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45935.557095601849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45935.557095601849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45935.557095601849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45935.557095601849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45935.557095601849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45935.557095601849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45935.557095601849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45935.557095601849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45935.557095601849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45935.557095601849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45935.557095601849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45935.557095601849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45935.557095601849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45935.557095601849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45935.557095601849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45935.557095601849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45935.557095601849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45935.557095601849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45935.557095601849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45935.557095601849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45935.557095601849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45935.557095601849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45935.557095601849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45935.557095601849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45935.557095601849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45935.557095601849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45935.557095601849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45935.557095601849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45935.557095601849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45935.557095601849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45935.557095601849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45935.557095601849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45935.557095601849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45935.557095601849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45935.557095601849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45935.557095601849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45935.557095601849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45935.557095601849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45935.557095601849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45935.557095601849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45935.557095601849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45935.557095601849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45935.557095601849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45935.557095601849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45935.557095601849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45935.557095601849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45935.557095601849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45935.557095601849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45935.557095601849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45935.557095601849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45935.557095601849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45935.557095601849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45935.557095601849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45935.557095601849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45935.557095601849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45935.557095601849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45935.557095601849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45935.557095601849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45935.557095601849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45935.557095601849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45935.557095601849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45935.557095601849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45935.557095601849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45935.557095601849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45935.557095601849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45935.557095601849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45935.557095601849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45935.557095601849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45935.557095601849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45935.557095601849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45935.557095601849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45935.557095601849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45935.557095601849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45935.557095601849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45935.557095601849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45935.557095601849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45935.557095601849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45935.557095601849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45935.557095601849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45935.557095601849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45935.557095601849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45935.557095601849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45935.557095601849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45935.557095601849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45935.557095601849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45935.557095601849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45935.557095601849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45935.557095601849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45935.557095601849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45935.557095601849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45935.557095601849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45935.557095601849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45935.557095601849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45935.557095601849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45935.557095601849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45935.557095601849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45935.557095601849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45935.557095601849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45935.557095601849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45935.557095601849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45935.557095601849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45935.557095601849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45935.557095601849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45935.557095601849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45935.557095601849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45935.557095601849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45935.557095601849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45935.557095601849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45935.557095601849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45935.557095601849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45935.557095601849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45935.557095601849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45935.557095601849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45935.557095601849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45935.557095601849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45935.557095601849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45935.557095601849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45935.557095601849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45935.557095601849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45935.557095601849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45935.557095601849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45935.557095601849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45935.557095601849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45935.557095601849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45935.557095601849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45935.557095601849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45935.557095601849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45935.557095601849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45935.557095601849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45935.557095601849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45935.557095601849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45935.557095601849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45935.557095601849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45935.557095601849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45935.557095601849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45935.557095601849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45935.557095601849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45935.557095601849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45935.557095601849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45935.557095601849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45935.557095601849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45935.557095601849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45935.557095601849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45935.557095601849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45935.557095601849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45935.557095601849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45935.557095601849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45935.557095601849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45935.557095601849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45935.557095601849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45935.557095601849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45935.557095601849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45935.557095601849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45935.557095601849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45935.557095601849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45935.557095601849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45935.557095601849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45935.557095601849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45935.557095601849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45935.557095601849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45935.557095601849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45935.557095601849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45935.557095601849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45935.557095601849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45935.557095601849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45935.557095601849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45935.557095601849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45935.557095601849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45935.557095601849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45935.557095601849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45935.557095601849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45935.557095601849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45935.557095601849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45935.557095601849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45935.557095601849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45935.557095601849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45935.557095601849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45935.557095601849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45935.557095601849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45935.557095601849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45935.557095601849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45935.557095601849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45935.557095601849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45935.557095601849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45935.557095601849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45935.557095601849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45935.557095601849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45935.557095601849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45935.557095601849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45935.557095601849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45935.557095601849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45935.557095601849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45935.557095601849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45935.557095601849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45935.557095601849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45935.557095601849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45935.557095601849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45935.557095601849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45935.557095601849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45935.557095601849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45935.557095601849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45935.557095601849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45935.557095601849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45935.557095601849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45935.557095601849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45935.557095601849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45935.557095601849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45935.557095601849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45935.557095601849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45935.557095601849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45935.557095601849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45935.557095601849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45935.557095601849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45935.557095601849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45935.557095601849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45935.557095601849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45935.557095601849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45935.557095601849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45935.557095601849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45935.557095601849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45935.557095601849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45935.557095601849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45935.557095601849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45935.557095601849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45935.557095601849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45935.557095601849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45935.557095601849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45935.557095601849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45935.557095601849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45935.557095601849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45935.557095601849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45935.557095601849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45935.557095601849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45935.557095601849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45935.557095601849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45935.557095601849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45935.557095601849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45935.557095601849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45935.557095601849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45935.557095601849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45935.557095601849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45935.557095601849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45935.557095601849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45935.557095601849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45935.557095601849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45935.557095601849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45935.557095601849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45935.557095601849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45935.557095601849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45935.557095601849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45935.557095601849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45935.557095601849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45935.557095601849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45935.557095601849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45935.557095601849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45935.557095601849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45935.557095601849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45935.557095601849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45935.557095601849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45935.557095601849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45935.557095601849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45935.557095601849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45935.557095601849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45935.557095601849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45935.557095601849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45935.557095601849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45935.557095601849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45935.557095601849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45935.557095601849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45935.557095601849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45935.557095601849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45935.557095601849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45935.557095601849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45935.557095601849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45935.557095601849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45935.557095601849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45935.557095601849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45935.557095601849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45935.557095601849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45935.557095601849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45935.557095601849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45935.557095601849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45935.557095601849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45935.557095601849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45935.557095601849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45935.557095601849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45935.557095601849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45935.557095601849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45935.557095601849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45935.557095601849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45935.557095601849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45935.557095601849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45935.557095601849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45935.557095601849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45935.557095601849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45935.557095601849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45935.557095601849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45935.557095601849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45935.557095601849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45935.557095601849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45935.557095601849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45935.557095601849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45935.557095601849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45935.557095601849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45935.557095601849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45935.557095601849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45935.557095601849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45935.557095601849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45935.557095601849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45935.557095601849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45935.557095601849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45935.557095601849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45935.557095601849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45935.557095601849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45935.557095601849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45935.557095601849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45935.557095601849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45935.557095601849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45935.557095601849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45935.557095601849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45935.557095601849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45935.557095601849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45935.557095601849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45935.557095601849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45935.557095601849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45935.557095601849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45935.557095601849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45935.557095601849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45935.557095601849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45935.557095601849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45935.557095601849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45935.557095601849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45935.557095601849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45935.557095601849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45935.557095601849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45935.557095601849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45935.557095601849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45935.557095601849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45935.557095601849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45935.557095601849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45935.557095601849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45935.557095601849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45935.557095601849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45935.557095601849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45935.557095601849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45935.557095601849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45935.557095601849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45935.557095601849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45935.557095601849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45935.557095601849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45935.557095601849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45935.557095601849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45935.557095601849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45935.557095601849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45935.557095601849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45935.557095601849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45935.557095601849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45935.557095601849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45935.557095601849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45935.557095601849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45935.557095601849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45935.557095601849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45935.557095601849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45935.557095601849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45935.557095601849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45935.557095601849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45935.557095601849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45935.557095601849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45935.557095601849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45935.557095601849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45935.557095601849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45935.557095601849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45935.557095601849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45935.557095601849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45935.557095601849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45935.557095601849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45935.557095601849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45935.557095601849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45935.557095601849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45935.557095601849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45935.557095601849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45935.557095601849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45935.557095601849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45935.557095601849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45935.557095601849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45935.557095601849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45935.557095601849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45935.557095601849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45935.557095601849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45935.557095601849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45935.557095601849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45935.557095601849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45935.557095601849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45935.557095601849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45935.557095601849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45935.557095601849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45935.557095601849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45935.557095601849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45935.557095601849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45935.557095601849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45935.557095601849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45935.557095601849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45935.557095601849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45935.557095601849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45935.557095601849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45935.557095601849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45935.557095601849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45935.557095601849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45935.557095601849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45935.557095601849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45935.557095601849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45935.557095601849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45935.557095601849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45935.557095601849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45935.557095601849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45935.557095601849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45935.557095601849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45935.557095601849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45935.557095601849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45935.557095601849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45935.557095601849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45935.557095601849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45935.557095601849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45935.557095601849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45935.557095601849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45935.557095601849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45935.557095601849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45935.557095601849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45935.557095601849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45935.557095601849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45935.557095601849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45935.557095601849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45935.557095601849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45935.557095601849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45935.557095601849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45935.557095601849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45935.557095601849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45935.557095601849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45935.557095601849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45935.557095601849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45935.557095601849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45935.557095601849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45935.557095601849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45935.557095601849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45935.557095601849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45935.557095601849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45935.557095601849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45935.557095601849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45935.557095601849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45935.557095601849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45935.557095601849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45935.557095601849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45935.557095601849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45935.557095601849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45935.557095601849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45935.557095601849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45935.557095601849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45935.557095601849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45935.557095601849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45935.557095601849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45935.557095601849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45935.557095601849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45935.557095601849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45935.557095601849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45935.557095601849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45935.557095601849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45935.557095601849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45935.557095601849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45935.557095601849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45935.557095601849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45935.557095601849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45935.557095601849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45935.557095601849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45935.557095601849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45935.557095601849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45935.557095601849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45935.557095601849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45935.557095601849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45935.557095601849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45935.557095601849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45935.557095601849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45935.557095601849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45935.557095601849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45935.557095601849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45935.557095601849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45935.557095601849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45935.557095601849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45935.557095601849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45935.557095601849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45935.557095601849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45935.557095601849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45935.557095601849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45935.557095601849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45935.557095601849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45935.557095601849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45935.557095601849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45935.557095601849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45935.557095601849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45935.557095601849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45935.557095601849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45935.557095601849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45935.557095601849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45935.557095601849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45935.557095601849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45935.557095601849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45935.557095601849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45935.557095601849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45935.557095601849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45935.557095601849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45935.557095601849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45935.557095601849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45935.557095601849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45935.557095601849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45935.557095601849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45935.557095601849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45935.557095601849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45935.557095601849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45935.557095601849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45935.557095601849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45935.557095601849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45935.557095601849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45935.557095601849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45935.557095601849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45935.557095601849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45935.557095601849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45935.557095601849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45935.557095601849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45935.557095601849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45935.557095601849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45935.557095601849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45935.557095601849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45935.557095601849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45935.557095601849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45935.557095601849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45935.557095601849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45935.557095601849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45935.557095601849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45935.557095601849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45935.557095601849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45935.557095601849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45935.557095601849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45935.557095601849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45935.557095601849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45935.557095601849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45935.557095601849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45935.557095601849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45935.557095601849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45935.557095601849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45935.557095601849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45935.557095601849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45935.557095601849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45935.557095601849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45935.557095601849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45935.557095601849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45935.557095601849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45935.557095601849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45935.557095601849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45935.557095601849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45935.557095601849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45935.557095601849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45935.557095601849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45935.557095601849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45935.557095601849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45935.557095601849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45935.557095601849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45935.557095601849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45935.557095601849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45935.557095601849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45935.557095601849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45935.557095601849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45935.557095601849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45935.557095601849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45935.557095601849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45935.557095601849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45935.557095601849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45935.557095601849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45935.557095601849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45935.557095601849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45935.557095601849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45935.557095601849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45935.557095601849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45935.557095601849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45935.557095601849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45935.557095601849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45935.557095601849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45935.557095601849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45935.557095601849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45935.557095601849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45935.557095601849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45935.557095601849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45935.557095601849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45935.557095601849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45935.557095601849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45935.557095601849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45935.557095601849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45935.557095601849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45935.557095601849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45935.557095601849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45935.557095601849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45935.557095601849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45935.557095601849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45935.557095601849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45935.557095601849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45935.557095601849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45935.557095601849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45935.557095601849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45935.557095601849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45935.557095601849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45935.557095601849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45935.557095601849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45935.557095601849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45935.557095601849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45935.557095601849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45935.557095601849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45935.557095601849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45935.557095601849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45935.557095601849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45935.557095601849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45935.557095601849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45935.557095601849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45935.557095601849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45935.557095601849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45935.557095601849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45935.557095601849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45935.557095601849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45935.557095601849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45935.557095601849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45935.557095601849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45935.557095601849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45935.557095601849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45935.557095601849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45935.557095601849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45935.557095601849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45935.557095601849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45935.557095601849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45935.557095601849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45935.557095601849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45935.557095601849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45935.557095601849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45935.557095601849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45935.557095601849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45935.557095601849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45935.557095601849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45935.557095601849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45935.557095601849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45935.557095601849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45935.557095601849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45935.557095601849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45935.557095601849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45935.557095601849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45935.557095601849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45935.557095601849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45935.557095601849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45935.557095601849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45935.557095601849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45935.557095601849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45935.557095601849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45935.557095601849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45935.557095601849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45935.557095601849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45935.557095601849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45935.557095601849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45935.557095601849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45935.557095601849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45935.557095601849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45935.557095601849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45935.557095601849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45935.557095601849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45935.557095601849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45935.557095601849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45935.557095601849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45935.557095601849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45935.557095601849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45935.557095601849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45935.557095601849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45935.557095601849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45935.557095601849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45935.557095601849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45935.557095601849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45935.557095601849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45935.557095601849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45935.557095601849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45935.557095601849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45935.557095601849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45935.557095601849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45935.557095601849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45935.557095601849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45935.557095601849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45935.557095601849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45935.557095601849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45935.557095601849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45935.557095601849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45935.557095601849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45935.557095601849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45935.557095601849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45935.557095601849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45935.557095601849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45935.557095601849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45935.557095601849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45935.557095601849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45935.557095601849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45935.557095601849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45935.557095601849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45935.557095601849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45935.557095601849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45935.557095601849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45935.557095601849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45935.557095601849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45935.557095601849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45935.557095601849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45935.557095601849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45935.557095601849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45935.557095601849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45935.557095601849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45935.557095601849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45935.557095601849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45935.557095601849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45935.557095601849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45935.557095601849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45935.557095601849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45935.557095601849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45935.557095601849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45935.557095601849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45935.557095601849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45935.557095601849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45935.557095601849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45935.557095601849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45935.557095601849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45935.557095601849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45935.557095601849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45935.557095601849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45935.557095601849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45935.557095601849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45935.557095601849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45935.557095601849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45935.557095601849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45935.557095601849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45935.557095601849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45935.557095601849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45935.557095601849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45935.557095601849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45935.557095601849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45935.557095601849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45935.557095601849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45935.557095601849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45935.557095601849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45935.557095601849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45935.557095601849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45935.557095601849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45935.557095601849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45935.557095601849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45935.557095601849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45935.557095601849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45935.557095601849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45935.557095601849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45935.557095601849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45935.557095601849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45935.557095601849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45935.557095601849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45935.557095601849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45935.557095601849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45935.557095601849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45935.557095601849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45935.557095601849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45935.557095601849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45935.557095601849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45935.557095601849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45935.557095601849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45935.557095601849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45935.557095601849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45935.557095601849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45935.557095601849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45935.557095601849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45935.557095601849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45935.557095601849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45935.557095601849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45935.557095601849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45935.557095601849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45935.557095601849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45935.557095601849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45935.557095601849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45935.557095601849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45935.557095601849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45935.557095601849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45935.557095601849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45935.557095601849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45935.557095601849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45935.557095601849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45935.557095601849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45935.557095601849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45935.557095601849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45935.557095601849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45935.557095601849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45935.557095601849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45935.557095601849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45935.557095601849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45935.557095601849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45935.557095601849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45935.557095601849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45935.557095601849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45935.557095601849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45935.557095601849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45935.557095601849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45935.557095601849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45935.557095601849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45935.557095601849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45935.557095601849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45935.557095601849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45935.557095601849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45935.557095601849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45935.557095601849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45935.557095601849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45935.557095601849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45935.557095601849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45935.557095601849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45935.557095601849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45935.557095601849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45935.557095601849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45935.557095601849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45935.557095601849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45935.557095601849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45935.557095601849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45935.557095601849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45935.557095601849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45935.557095601849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45935.557095601849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45935.557095601849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45935.557095601849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45935.557095601849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45935.557095601849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45935.557095601849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45935.557095601849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45935.557095601849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45935.557095601849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45935.557095601849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45935.557095601849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45935.557095601849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45935.557095601849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45935.557095601849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45935.557095601849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45935.557095601849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45935.557095601849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45935.557095601849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45935.557095601849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45935.557095601849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45935.557095601849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45935.557095601849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45935.557095601849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45935.557095601849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45935.557095601849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45935.557095601849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45935.557095601849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45935.557095601849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45935.557095601849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45935.557095601849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45935.557095601849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45935.557095601849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45935.557095601849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45935.557095601849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45935.557095601849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45935.557095601849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45935.557095601849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45935.557095601849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45935.557095601849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45935.557095601849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45935.557095601849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45935.557095601849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45935.557095601849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45935.557095601849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45935.557095601849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45935.557095601849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45935.557095601849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45935.557095601849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45935.557095601849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45935.557095601849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45935.557095601849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45935.557095601849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45935.557095601849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45935.557095601849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45935.557095601849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45935.557095601849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45935.557095601849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45935.557095601849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45935.557095601849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45935.557095601849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45935.557095601849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45935.557095601849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45935.557095601849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45935.557095601849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45935.557095601849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45935.557095601849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45935.557095601849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45935.557095601849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45935.557095601849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45935.557095601849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45935.557095601849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45935.557095601849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45935.557095601849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45935.557095601849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45935.557095601849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45935.557095601849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45935.557095601849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45935.557095601849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45935.557095601849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45935.557095601849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45935.557095601849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45935.557095601849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45935.557095601849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45935.557095601849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45935.557095601849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45935.557095601849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45935.557095601849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45935.557095601849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45935.557095601849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45935.557095601849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45935.557095601849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45935.557095601849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45935.557095601849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45935.557095601849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45935.557095601849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45935.557095601849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45935.557095601849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45935.557095601849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45935.557095601849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45935.557095601849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45935.557095601849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45935.557095601849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45935.557095601849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45935.557095601849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45935.557095601849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45935.557095601849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45935.557095601849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45935.557095601849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45935.557095601849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45935.557095601849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45935.557095601849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45935.557095601849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45935.557095601849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45935.557095601849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45935.557095601849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45935.557095601849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45935.557095601849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45935.557095601849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45935.557095601849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45935.557095601849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45935.557095601849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45935.557095601849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45935.557095601849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45935.557095601849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45935.557095601849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45935.557095601849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45935.557095601849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45935.557095601849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45935.557095601849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45935.557095601849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45935.557095601849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45935.557095601849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45935.557095601849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45935.557095601849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45935.557095601849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45935.557095601849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45935.557095601849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45935.557095601849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45935.557095601849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45935.557095601849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45935.557095601849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45935.557095601849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45935.557095601849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45935.557095601849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45935.557095601849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45935.557095601849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45935.557095601849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45935.557095601849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45935.557095601849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45935.557095601849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45935.557095601849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45935.557095601849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45935.557095601849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45935.557095601849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45935.557095601849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45935.557095601849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45935.557095601849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45935.557095601849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45935.557095601849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45935.557095601849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45935.557095601849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45935.557095601849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45935.557095601849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45935.557095601849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45935.557095601849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45935.557095601849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45935.557095601849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45935.557095601849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45935.557095601849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45935.557095601849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45935.557095601849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45935.557095601849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45935.557095601849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45935.557095601849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45935.557095601849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45935.557095601849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45935.557095601849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45935.557095601849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45935.557095601849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45935.557095601849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45935.557095601849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45935.557095601849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45935.557095601849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45935.557095601849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45935.557095601849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45935.557095601849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45935.557095601849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45935.557095601849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45935.557095601849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45935.557095601849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45935.557095601849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45935.557095601849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45935.557095601849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45935.557095601849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45935.557095601849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45935.557095601849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45935.557095601849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45935.557095601849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45935.557095601849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45935.557095601849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45935.557095601849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45935.557095601849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45935.557095601849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45935.557095601849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45935.557095601849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45935.557095601849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45935.557095601849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45935.557095601849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45935.557095601849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45935.557095601849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45935.557095601849</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232.07637777777563</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4.66681759259518</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34306</v>
      </c>
      <c r="E4" s="112" t="s">
        <v>38964</v>
      </c>
      <c r="F4" s="113">
        <v>45934.995312500003</v>
      </c>
      <c r="G4" s="114">
        <f ca="1">IFERROR(NOW()-F4,"")</f>
        <v>0.56178287036891561</v>
      </c>
      <c r="H4" s="113">
        <v>45934.989328703705</v>
      </c>
      <c r="I4" s="110" t="str">
        <f>IFERROR(VLOOKUP(D4,DB!A:F,6,0),"")</f>
        <v>SCECO</v>
      </c>
      <c r="J4" s="110" t="str">
        <f>IFERROR(VLOOKUP(D4,DB!A:G,7,0),"")</f>
        <v>Dead</v>
      </c>
      <c r="K4" s="115" t="s">
        <v>39058</v>
      </c>
      <c r="L4" s="107" t="str">
        <f>IFERROR(VLOOKUP(D4,DB!A:I,9,0),"")</f>
        <v>Latis</v>
      </c>
    </row>
    <row r="5" spans="1:16" ht="23.25" customHeight="1">
      <c r="A5" s="110" t="s">
        <v>39059</v>
      </c>
      <c r="B5" s="110" t="str">
        <f>IFERROR(VLOOKUP(D5,DB!A:K,11,0),"")</f>
        <v>R4</v>
      </c>
      <c r="C5" s="111">
        <v>2</v>
      </c>
      <c r="D5" s="107" t="s">
        <v>25891</v>
      </c>
      <c r="E5" s="112" t="s">
        <v>38964</v>
      </c>
      <c r="F5" s="113">
        <v>45935.156944444447</v>
      </c>
      <c r="G5" s="114">
        <f ca="1">IFERROR(NOW()-F5,"")</f>
        <v>0.40015092592511792</v>
      </c>
      <c r="H5" s="113">
        <v>45935.07104166667</v>
      </c>
      <c r="I5" s="110" t="str">
        <f>IFERROR(VLOOKUP(D5,DB!A:F,6,0),"")</f>
        <v>Generator-SG</v>
      </c>
      <c r="J5" s="110" t="str">
        <f>IFERROR(VLOOKUP(D5,DB!A:G,7,0),"")</f>
        <v>Good</v>
      </c>
      <c r="K5" s="115" t="s">
        <v>39060</v>
      </c>
      <c r="L5" s="107" t="str">
        <f>IFERROR(VLOOKUP(D5,DB!A:I,9,0),"")</f>
        <v>Latis</v>
      </c>
    </row>
    <row r="6" spans="1:16" ht="46.5" customHeight="1">
      <c r="A6" s="110" t="s">
        <v>39061</v>
      </c>
      <c r="B6" s="110" t="str">
        <f>IFERROR(VLOOKUP(D6,DB!A:K,11,0),"")</f>
        <v>R4</v>
      </c>
      <c r="C6" s="111">
        <v>1</v>
      </c>
      <c r="D6" s="107" t="s">
        <v>24468</v>
      </c>
      <c r="E6" s="112" t="s">
        <v>38964</v>
      </c>
      <c r="F6" s="113"/>
      <c r="G6" s="114">
        <f ca="1">IFERROR(NOW()-F6,"")</f>
        <v>45935.557095370372</v>
      </c>
      <c r="H6" s="113">
        <v>45935.419340277775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36282</v>
      </c>
      <c r="E7" s="112" t="s">
        <v>38964</v>
      </c>
      <c r="F7" s="113">
        <v>45935.5078125</v>
      </c>
      <c r="G7" s="114">
        <f ca="1">IFERROR(NOW()-F7,"")</f>
        <v>4.9282870371825993E-2</v>
      </c>
      <c r="H7" s="113">
        <v>45935.502002314817</v>
      </c>
      <c r="I7" s="110" t="str">
        <f>IFERROR(VLOOKUP(D7,DB!A:F,6,0),"")</f>
        <v>Generator-SG</v>
      </c>
      <c r="J7" s="110" t="str">
        <f>IFERROR(VLOOKUP(D7,DB!A:G,7,0),"")</f>
        <v>No BB Shifted</v>
      </c>
      <c r="K7" s="115" t="s">
        <v>39064</v>
      </c>
      <c r="L7" s="107" t="str">
        <f>IFERROR(VLOOKUP(D7,DB!A:I,9,0),"")</f>
        <v>Latis</v>
      </c>
    </row>
    <row r="8" spans="1:16" ht="15" customHeight="1">
      <c r="A8" s="110" t="s">
        <v>39065</v>
      </c>
      <c r="B8" s="110" t="str">
        <f>IFERROR(VLOOKUP(D8,DB!A:K,11,0),"")</f>
        <v>R4</v>
      </c>
      <c r="C8" s="111">
        <v>3</v>
      </c>
      <c r="D8" s="107" t="s">
        <v>35137</v>
      </c>
      <c r="E8" s="112" t="s">
        <v>38964</v>
      </c>
      <c r="F8" s="113">
        <v>45935.523263888892</v>
      </c>
      <c r="G8" s="114">
        <f ca="1">IFERROR(NOW()-F8,"")</f>
        <v>3.3831481479865033E-2</v>
      </c>
      <c r="H8" s="113">
        <v>45935.516099537039</v>
      </c>
      <c r="I8" s="110" t="str">
        <f>IFERROR(VLOOKUP(D8,DB!A:F,6,0),"")</f>
        <v>Generator-SG</v>
      </c>
      <c r="J8" s="110" t="str">
        <f>IFERROR(VLOOKUP(D8,DB!A:G,7,0),"")</f>
        <v>Dead</v>
      </c>
      <c r="K8" s="115" t="s">
        <v>39066</v>
      </c>
      <c r="L8" s="107" t="str">
        <f>IFERROR(VLOOKUP(D8,DB!A:I,9,0),"")</f>
        <v>Latis</v>
      </c>
    </row>
    <row r="9" spans="1:16" ht="15" customHeight="1">
      <c r="A9" s="110"/>
      <c r="B9" s="110" t="str">
        <f>IFERROR(VLOOKUP(D9,DB!A:K,11,0),"")</f>
        <v/>
      </c>
      <c r="C9" s="111"/>
      <c r="D9" s="107"/>
      <c r="E9" s="112"/>
      <c r="F9" s="113"/>
      <c r="G9" s="114">
        <f ca="1">IFERROR(NOW()-F9,"")</f>
        <v>45935.557095370372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45935.557095370372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45935.557095370372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45935.557095370372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45935.557095370372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45935.557095370372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45935.557095370372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45935.557095370372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45935.557095370372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45935.557095370372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45935.557095370372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45935.557095370372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45935.557095370372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45935.557095370372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45935.557095370372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45935.557095370372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45935.557095370372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45935.557095370372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45935.557095370372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45935.557095370372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45935.557095370372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45935.557095370372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45935.557095370372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45935.557095370372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45935.557095370372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45935.557095370372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45935.557095370372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45935.557095370372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45935.557095370372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45935.557095370372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45935.557095370372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45935.557095370372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45935.557095370372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45935.557095370372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45935.557095370372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45935.557095370372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45935.557095370372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45935.557095370372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45935.557095370372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45935.557095370372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45935.557095370372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45935.557095370372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45935.557095370372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45935.557095370372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45935.557095370372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45935.557095370372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45935.557095370372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45935.557095370372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45935.557095370372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45935.557095370372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45935.557095370372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45935.557095370372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45935.557095370372</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43.72503541666083</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9.3682180555551895</v>
      </c>
      <c r="H3" s="38">
        <v>45926.158159722225</v>
      </c>
      <c r="I3" s="37" t="str">
        <f>IFERROR(VLOOKUP(D3,DB!A:F,6,0),"")</f>
        <v>SCECO</v>
      </c>
      <c r="J3" s="37" t="str">
        <f>IFERROR(VLOOKUP(D3,DB!A:G,7,0),"")</f>
        <v>Good</v>
      </c>
      <c r="K3" s="37" t="s">
        <v>39070</v>
      </c>
      <c r="L3" s="37" t="str">
        <f>IFERROR(VLOOKUP(D3,DB!A:I,9,0),"")</f>
        <v>Latis</v>
      </c>
      <c r="M3" s="136"/>
    </row>
    <row r="4" spans="1:13" ht="15.75">
      <c r="A4" s="37"/>
      <c r="B4" s="37" t="str">
        <f>IFERROR(VLOOKUP(D4,DB!A:K,11,0),"")</f>
        <v/>
      </c>
      <c r="C4" s="37"/>
      <c r="D4" s="140"/>
      <c r="E4" s="37"/>
      <c r="F4" s="38"/>
      <c r="G4" s="39">
        <f ca="1">IFERROR(NOW()-F4,"-")</f>
        <v>45935.557095370372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45935.557095370372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45935.557095370372</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45935.557095370372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45935.557095370372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45935.557095370372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45935.557095370372</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45935.557095370372</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45935.557095370372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45935.557095370372</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45935.557095370372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45935.557095370372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45935.557095370372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45935.557095370372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45935.557095370372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45935.557095370372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45935.557095370372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45935.557095370372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45935.557095370372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45935.557095370372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45935.557095370372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45935.557095370372</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45935.557095370372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45935.557095370372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45935.557095370372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45935.557095370372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45935.557095370372</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45935.557095370372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45935.557095370372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45935.557095370372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45935.557095370372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45935.557095370372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45935.557095370372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45935.557095370372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45935.557095370372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45935.557095370372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45935.557095370372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45935.557095370372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45935.557095370372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45935.557095370372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45935.557095370372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45935.557095370372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45935.557095370372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45935.557095370372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45935.557095370372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45935.557095370372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45935.557095370372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45935.557095370372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45935.557095370372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45935.557095370372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45935.557095370372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45935.557095370372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45935.557095370372</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45935.557095370372</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45935.557095370372</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45935.557095370372</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45935.557095370372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45935.557095370372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45935.557095370372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45935.557095370372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45935.557095370372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45935.557095370372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45935.557095370372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45935.557095370372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45935.557095370372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45935.557095370372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45935.557095370372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45935.557095370372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45935.557095370372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45935.557095370372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45935.557095370372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45935.557095370372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45935.557095370372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45935.557095370372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45935.557095370372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45935.557095370372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45935.557095370372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45935.557095370372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45935.557095370372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45935.557095370372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45935.557095370372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45935.557095370372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45935.557095370372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45935.557095370372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45935.557095370372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45935.557095370372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45935.557095370372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45935.557095370372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45935.557095370372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45935.557095370372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45935.557095370372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45935.557095370372</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45935.557095370372</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45935.557095370372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45935.557095370372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45935.557095370372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45935.557095370372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45935.557095370372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45935.557095370372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45935.557095370372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45935.557095370372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45935.557095370372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45935.557095370372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45935.557095370372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45935.557095370372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45935.557095370372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45935.557095370372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45935.557095370372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45935.557095370372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45935.557095370372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45935.557095370372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45935.557095370372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45935.557095370372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45935.557095370372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45935.557095370372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45935.557095370372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45935.557095370372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45935.557095370372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45935.557095370372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45935.557095370372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45935.557095370372</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45935.557095370372</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45935.557095370372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45935.557095370372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45935.557095370372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45935.557095370372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45935.557095370372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45935.557095370372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45935.557095370372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45935.557095370372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45935.557095370372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45935.557095370372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45935.557095370372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45935.557095370372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45935.557095370372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45935.557095370372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45935.557095370372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45935.557095370372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45935.557095370372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45935.557095370372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45935.557095370372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45935.557095370372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45935.557095370372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45935.557095370372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45935.557095370372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45935.557095370372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45935.557095370372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45935.557095370372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45935.557095370372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45935.557095370372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45935.557095370372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45935.557095370372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45935.557095370372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45935.557095370372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45935.557095370372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45935.557095370372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45935.557095370372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45935.557095370372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45935.557095370372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45935.557095370372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45935.557095370372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45935.557095370372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45935.557095370372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45935.557095370372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45935.557095370372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45935.557095370372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45935.557095370372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45935.557095370372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45935.557095370372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45935.557095370372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45935.557095370372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45935.557095370372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45935.557095370372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45935.557095370372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45935.557095370372</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45935.557095370372</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5"/>
  <sheetViews>
    <sheetView workbookViewId="0">
      <selection activeCell="A4" sqref="A4:XFD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8.7842481481493451</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20" t="s">
        <v>5398</v>
      </c>
      <c r="C3" s="137">
        <v>1</v>
      </c>
      <c r="D3" s="120" t="s">
        <v>32861</v>
      </c>
      <c r="E3" s="137" t="s">
        <v>39072</v>
      </c>
      <c r="F3" s="138">
        <v>45933.880972222221</v>
      </c>
      <c r="G3" s="89">
        <f ca="1">IFERROR(NOW()-F3,"-")</f>
        <v>1.6761231481505092</v>
      </c>
      <c r="H3" s="139">
        <v>45929.455266203702</v>
      </c>
      <c r="I3" s="120" t="str">
        <f>IFERROR(VLOOKUP(D3,DB!A:F,6,0),"")</f>
        <v>SCECO</v>
      </c>
      <c r="J3" s="120" t="str">
        <f>IFERROR(VLOOKUP(D3,DB!A:G,7,0),"")</f>
        <v>In progress</v>
      </c>
      <c r="K3" s="137" t="s">
        <v>39073</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20" t="str">
        <f>IFERROR(VLOOKUP(D4,DB!A:K,11,0),"")</f>
        <v>R6</v>
      </c>
      <c r="C4" s="137">
        <v>1</v>
      </c>
      <c r="D4" s="120" t="s">
        <v>33684</v>
      </c>
      <c r="E4" s="137" t="s">
        <v>38964</v>
      </c>
      <c r="F4" s="139">
        <v>45933.705324074072</v>
      </c>
      <c r="G4" s="89">
        <f ca="1">IFERROR(NOW()-F4,"-")</f>
        <v>1.851771296300285</v>
      </c>
      <c r="H4" s="139">
        <v>45933.228229166663</v>
      </c>
      <c r="I4" s="120" t="str">
        <f>IFERROR(VLOOKUP(D4,DB!A:F,6,0),"")</f>
        <v>SCECO</v>
      </c>
      <c r="J4" s="120" t="str">
        <f>IFERROR(VLOOKUP(D4,DB!A:G,7,0),"")</f>
        <v>Weak</v>
      </c>
      <c r="K4" s="137" t="s">
        <v>39076</v>
      </c>
      <c r="L4" s="126" t="str">
        <f>IFERROR(VLOOKUP(D4,DB!A:I,9,0),"")</f>
        <v>Latis</v>
      </c>
    </row>
    <row r="5" spans="1:16383" ht="31.5" customHeight="1">
      <c r="A5" s="137" t="s">
        <v>39077</v>
      </c>
      <c r="B5" s="120" t="s">
        <v>5398</v>
      </c>
      <c r="C5" s="137">
        <v>1</v>
      </c>
      <c r="D5" s="120" t="s">
        <v>33408</v>
      </c>
      <c r="E5" s="137" t="s">
        <v>38964</v>
      </c>
      <c r="F5" s="138">
        <v>45934.942245370374</v>
      </c>
      <c r="G5" s="89">
        <f ca="1">IFERROR(NOW()-F5,"-")</f>
        <v>0.61484999999811407</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37"/>
      <c r="D6" s="120"/>
      <c r="E6" s="137"/>
      <c r="F6" s="137"/>
      <c r="G6" s="89">
        <f ca="1">IFERROR(NOW()-F6,"-")</f>
        <v>45935.557095370372</v>
      </c>
      <c r="H6" s="137"/>
      <c r="I6" s="120" t="str">
        <f>IFERROR(VLOOKUP(D6,DB!A:F,6,0),"")</f>
        <v/>
      </c>
      <c r="J6" s="120" t="str">
        <f>IFERROR(VLOOKUP(D6,DB!A:G,7,0),"")</f>
        <v/>
      </c>
      <c r="K6" s="137"/>
      <c r="L6" s="126" t="str">
        <f>IFERROR(VLOOKUP(D6,DB!A:I,9,0),"")</f>
        <v/>
      </c>
    </row>
    <row r="7" spans="1:16383" ht="31.5" customHeight="1">
      <c r="A7" s="121"/>
      <c r="B7" s="120" t="str">
        <f>IFERROR(VLOOKUP(D7,DB!A:K,11,0),"")</f>
        <v/>
      </c>
      <c r="C7" s="137"/>
      <c r="D7" s="149"/>
      <c r="E7" s="137"/>
      <c r="F7" s="137"/>
      <c r="G7" s="89">
        <f ca="1">IFERROR(NOW()-F7,"-")</f>
        <v>45935.557095370372</v>
      </c>
      <c r="H7" s="137"/>
      <c r="I7" s="120" t="str">
        <f>IFERROR(VLOOKUP(D7,DB!A:F,6,0),"")</f>
        <v/>
      </c>
      <c r="J7" s="120" t="str">
        <f>IFERROR(VLOOKUP(D7,DB!A:G,7,0),"")</f>
        <v/>
      </c>
      <c r="K7" s="137"/>
      <c r="L7" s="126" t="str">
        <f>IFERROR(VLOOKUP(D7,DB!A:I,9,0),"")</f>
        <v/>
      </c>
    </row>
    <row r="8" spans="1:16383" ht="31.5" customHeight="1">
      <c r="A8" s="121"/>
      <c r="B8" s="120" t="str">
        <f>IFERROR(VLOOKUP(D8,DB!A:K,11,0),"")</f>
        <v/>
      </c>
      <c r="C8" s="137"/>
      <c r="D8" s="120"/>
      <c r="E8" s="137"/>
      <c r="F8" s="137"/>
      <c r="G8" s="89">
        <f ca="1">IFERROR(NOW()-F8,"-")</f>
        <v>45935.557095370372</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50"/>
      <c r="E9" s="137"/>
      <c r="F9" s="137"/>
      <c r="G9" s="89">
        <f ca="1">IFERROR(NOW()-F9,"-")</f>
        <v>45935.557095370372</v>
      </c>
      <c r="H9" s="137"/>
      <c r="I9" s="120" t="str">
        <f>IFERROR(VLOOKUP(D9,DB!A:F,6,0),"")</f>
        <v/>
      </c>
      <c r="J9" s="120" t="str">
        <f>IFERROR(VLOOKUP(D9,DB!A:G,7,0),"")</f>
        <v/>
      </c>
      <c r="K9" s="137"/>
      <c r="L9" s="126" t="str">
        <f>IFERROR(VLOOKUP(D9,DB!A:I,9,0),"")</f>
        <v/>
      </c>
    </row>
    <row r="10" spans="1:16383" ht="31.5" customHeight="1">
      <c r="A10" s="121"/>
      <c r="B10" s="120" t="str">
        <f>IFERROR(VLOOKUP(D10,DB!A:K,11,0),"")</f>
        <v/>
      </c>
      <c r="C10" s="122"/>
      <c r="D10" s="120"/>
      <c r="E10" s="123"/>
      <c r="F10" s="124"/>
      <c r="G10" s="89">
        <f ca="1">IFERROR(NOW()-F10,"-")</f>
        <v>45935.557095370372</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45935.557095370372</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49"/>
      <c r="E12" s="123"/>
      <c r="F12" s="124"/>
      <c r="G12" s="89">
        <f ca="1">IFERROR(NOW()-F12,"-")</f>
        <v>45935.557095370372</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45935.557095370372</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45935.557095370372</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45935.557095370372</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45935.557095370372</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45935.557095370372</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45935.557095370372</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45935.557095370372</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45935.557095370372</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45935.557095370372</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45935.557095370372</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45935.557095370372</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45935.557095370372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45935.557095370372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45935.557095370372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45935.557095370372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45935.557095370372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45935.557095370372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45935.557095370372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45935.557095370372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45935.557095370372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45935.557095370372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45935.557095370372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45935.557095370372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45935.557095370372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45935.557095370372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45935.557095370372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45935.557095370372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45935.557095370372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45935.557095370372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45935.557095370372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45935.557095370372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45935.557095370372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45935.557095370372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45935.557095370372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45935.557095370372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45935.557095370372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45935.557095370372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45935.557095370372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45935.557095370372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45935.557095370372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45935.557095370372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45935.557095370372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45935.557095370372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45935.557095370372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45935.557095370372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45935.557095370372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45935.557095370372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45935.557095370372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45935.557095370372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45935.557095370372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45935.557095370372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45935.557095370372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45935.557095370372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45935.557095370372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45935.557095370372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45935.557095370372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45935.557095370372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45935.557095370372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45935.557095370372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45935.557095370372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45935.557095370372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45935.557095370372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45935.557095370372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45935.557095370372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45935.557095370372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45935.557095370372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45935.557095370372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45935.557095370372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45935.557095370372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45935.557095370372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45935.557095370372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45935.557095370372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45935.557095370372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45935.557095370372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45935.557095370372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45935.557095370372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45935.557095370372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45935.557095370372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45935.557095370372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45935.557095370372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45935.557095370372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45935.557095370372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45935.557095370372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45935.557095370372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45935.557095370372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45935.557095370372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45935.557095370372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45935.557095370372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45935.557095370372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45935.557095370372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45935.557095370372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45935.557095370372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45935.557095370372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45935.557095370372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45935.557095370372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45935.557095370372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45935.557095370372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45935.557095370372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45935.557095370372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45935.557095370372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45935.557095370372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45935.557095370372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45935.557095370372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45935.557095370372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45935.557095370372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45935.557095370372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45935.557095370372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45935.557095370372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45935.557095370372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45935.557095370372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45935.557095370372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45935.557095370372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45935.557095370372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45935.557095370372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45935.557095370372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45935.557095370372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45935.557095370372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45935.557095370372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45935.557095370372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45935.557095370372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45935.557095370372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45935.557095370372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45935.557095370372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45935.557095370372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45935.557095370372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45935.557095370372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45935.557095370372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45935.557095370372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45935.557095370372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45935.557095370372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45935.557095370372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45935.557095370372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45935.557095370372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45935.557095370372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45935.557095370372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45935.557095370372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45935.557095370372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45935.557095370372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45935.557095370372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45935.557095370372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45935.557095370372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45935.557095370372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45935.557095370372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45935.557095370372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45935.557095370372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45935.557095370372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45935.557095370372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45935.557095370372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45935.557095370372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45935.557095370372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45935.557095370372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45935.557095370372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45935.557095370372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45935.557095370372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45935.557095370372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45935.557095370372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45935.557095370372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45935.557095370372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45935.557095370372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45935.557095370372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45935.557095370372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45935.557095370372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45935.557095370372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45935.557095370372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45935.557095370372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45935.557095370372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45935.557095370372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45935.557095370372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45935.557095370372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45935.557095370372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45935.557095370372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45935.557095370372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45935.557095370372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45935.557095370372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45935.557095370372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45935.557095370372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45935.557095370372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45935.557095370372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45935.557095370372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45935.557095370372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45935.557095370372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45935.557095370372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45935.557095370372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45935.557095370372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45935.557095370372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45935.557095370372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45935.557095370372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45935.557095370372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45935.557095370372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45935.557095370372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45935.557095370372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45935.557095370372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45935.557095370372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45935.557095370372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45935.557095370372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45935.557095370372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45935.557095370372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45935.557095370372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45935.557095370372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45935.557095370372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45935.557095370372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45935.557095370372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45935.557095601849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45935.557095601849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45935.557095601849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45935.557095601849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45935.557095601849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45935.557095601849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45935.557095601849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45935.557095601849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45935.557095601849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45935.557095601849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45935.557095601849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45935.557095601849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45935.557095601849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45935.557095601849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45935.557095601849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45935.557095601849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45935.557095601849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45935.557095601849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45935.557095601849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45935.557095601849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45935.557095601849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45935.557095601849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45935.557095601849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45935.557095601849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45935.557095601849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45935.557095601849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45935.557095601849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45935.557095601849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45935.557095601849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45935.557095601849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45935.557095601849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45935.557095601849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45935.557095601849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45935.557095601849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45935.557095601849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45935.557095601849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45935.557095601849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45935.557095601849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45935.557095601849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45935.557095601849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45935.557095601849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45935.557095601849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45935.557095601849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45935.557095601849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45935.557095601849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45935.557095601849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45935.557095601849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45935.557095601849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45935.557095601849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45935.557095601849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45935.557095601849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45935.557095601849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45935.557095601849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45935.557095601849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45935.557095601849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45935.557095601849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45935.557095601849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45935.557095601849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45935.557095601849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45935.557095601849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45935.557095601849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45935.557095601849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45935.557095601849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45935.557095601849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45935.557095601849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45935.557095601849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45935.557095601849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45935.557095601849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45935.557095601849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45935.557095601849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45935.557095601849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45935.557095601849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45935.557095601849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45935.557095601849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45935.557095601849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45935.557095601849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45935.557095601849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45935.557095601849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45935.557095601849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45935.557095601849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45935.557095601849</v>
      </c>
      <c r="H295" s="124"/>
      <c r="I295" s="120" t="str">
        <f>IFERROR(VLOOKUP(D295,DB!A:F,6,0),"")</f>
        <v/>
      </c>
      <c r="J295" s="119" t="str">
        <f>IFERROR(VLOOKUP(D295,DB!A:G,7,0),"")</f>
        <v/>
      </c>
      <c r="K295" s="125"/>
      <c r="L295" s="126" t="str">
        <f>IFERROR(VLOOKUP(D295,DB!A:I,9,0),"")</f>
        <v/>
      </c>
    </row>
  </sheetData>
  <dataValidations count="2">
    <dataValidation allowBlank="1" showInputMessage="1" showErrorMessage="1" sqref="E1" xr:uid="{380493DB-286A-4683-AF55-C78F04945A49}"/>
    <dataValidation type="list" allowBlank="1" showInputMessage="1" showErrorMessage="1" sqref="E5:E2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2025-10-05T10:24:12Z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