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194" documentId="13_ncr:1_{F6CB121F-512D-4AA6-A0C1-0FB36C537598}" xr6:coauthVersionLast="47" xr6:coauthVersionMax="47" xr10:uidLastSave="{DFFF525F-0F36-4D2C-B8C4-CEFA9308DBCF}"/>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<sst xmlns="http://schemas.openxmlformats.org/spreadsheetml/2006/main" count="179024" uniqueCount="39104">
  <si>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</si>
  <si>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</si>
  <si>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</si>
  <si>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</si>
  <si>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</si>
  <si>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</si>
  <si>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</si>
  <si>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</si>
  <si>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</si>
  <si>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</si>
  <si>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</si>
  <si>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</si>
  <si>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</si>
  <si>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</si>
  <si>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</si>
  <si>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</si>
  <si>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</si>
  <si>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</si>
  <si>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</si>
  <si>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</si>
  <si>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</si>
  <si>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</si>
  <si>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</si>
  <si>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</si>
  <si>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</si>
  <si>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</si>
  <si>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</si>
  <si>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</si>
  <si>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</si>
  <si>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</si>
  <si>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</si>
  <si>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</si>
  <si>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</si>
  <si>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</si>
  <si>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</si>
  <si>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</si>
  <si>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</si>
  <si>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</si>
  <si>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</si>
  <si>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</si>
  <si>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</si>
  <si>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</si>
  <si>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</si>
  <si>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</si>
  <si>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</si>
  <si>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</si>
  <si>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</si>
  <si>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</si>
  <si>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</si>
  <si>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</si>
  <si>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</si>
  <si>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</si>
  <si>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</si>
  <si>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</si>
  <si>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</si>
  <si>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</si>
  <si>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</si>
  <si>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</si>
  <si>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</si>
  <si>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</si>
  <si>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</si>
  <si>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</si>
  <si>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</si>
  <si>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</si>
  <si>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</si>
  <si>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</si>
  <si>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</si>
  <si>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</si>
  <si>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</si>
  <si>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</si>
  <si>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</si>
  <si>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</si>
  <si>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</si>
  <si>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</si>
  <si>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</si>
  <si>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</si>
  <si>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</si>
  <si>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</si>
  <si>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</si>
  <si>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</si>
  <si>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</si>
  <si>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</si>
  <si>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</si>
  <si>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</si>
  <si>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</si>
  <si>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</si>
  <si>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</si>
  <si>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</si>
  <si>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</si>
  <si>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</si>
  <si>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</si>
  <si>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</si>
  <si>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</si>
  <si>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</si>
  <si>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</si>
  <si>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</si>
  <si>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</si>
  <si>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</si>
  <si>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</si>
  <si>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</si>
  <si>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</si>
  <si>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</si>
  <si>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</si>
  <si>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</si>
  <si>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</si>
  <si>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</si>
  <si>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</si>
  <si>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</si>
  <si>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</si>
  <si>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</si>
  <si>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</si>
  <si>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</si>
  <si>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</si>
  <si>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</si>
  <si>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</si>
  <si>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</si>
  <si>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</si>
  <si>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</si>
  <si>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</si>
  <si>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</si>
  <si>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</si>
  <si>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</si>
  <si>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</si>
  <si>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</si>
  <si>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</si>
  <si>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</si>
  <si>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</si>
  <si>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</si>
  <si>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</si>
  <si>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</si>
  <si>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</si>
  <si>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</si>
  <si>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</si>
  <si>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</si>
  <si>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</si>
  <si>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</si>
  <si>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</si>
  <si>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</si>
  <si>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</si>
  <si>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</si>
  <si>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</si>
  <si>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</si>
  <si>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</si>
  <si>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</si>
  <si>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</si>
  <si>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</si>
  <si>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</si>
  <si>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</si>
  <si>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</si>
  <si>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</si>
  <si>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</si>
  <si>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</si>
  <si>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</si>
  <si>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</si>
  <si>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</si>
  <si>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</si>
  <si>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</si>
  <si>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</si>
  <si>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</si>
  <si>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</si>
  <si>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</si>
  <si>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</si>
  <si>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</si>
  <si>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</si>
  <si>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</si>
  <si>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</si>
  <si>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</si>
  <si>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</si>
  <si>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</si>
  <si>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</si>
  <si>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</si>
  <si>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</si>
  <si>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</si>
  <si>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</si>
  <si>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</si>
  <si>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</si>
  <si>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</si>
  <si>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</si>
  <si>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</si>
  <si>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</si>
  <si>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</si>
  <si>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</si>
  <si>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</si>
  <si>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</si>
  <si>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</si>
  <si>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</si>
  <si>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</si>
  <si>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</si>
  <si>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</si>
  <si>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</si>
  <si>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</si>
  <si>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</si>
  <si>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</si>
  <si>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</si>
  <si>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</si>
  <si>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</si>
  <si>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</si>
  <si>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</si>
  <si>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</si>
  <si>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</si>
  <si>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</si>
  <si>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</si>
  <si>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</si>
  <si>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</si>
  <si>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</si>
  <si>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</si>
  <si>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</si>
  <si>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</si>
  <si>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</si>
  <si>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</si>
  <si>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</si>
  <si>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</si>
  <si>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</si>
  <si>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</si>
  <si>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</si>
  <si>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</si>
  <si>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</si>
  <si>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</si>
  <si>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</si>
  <si>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</si>
  <si>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</si>
  <si>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</si>
  <si>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</si>
  <si>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</si>
  <si>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</si>
  <si>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</si>
  <si>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</si>
  <si>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</si>
  <si>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</si>
  <si>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</si>
  <si>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</si>
  <si>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</si>
  <si>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</si>
  <si>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</si>
  <si>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</si>
  <si>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</si>
  <si>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</si>
  <si>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</si>
  <si>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</si>
  <si>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</si>
  <si>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</si>
  <si>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</si>
  <si>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</si>
  <si>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</si>
  <si>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</si>
  <si>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</si>
  <si>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</si>
  <si>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</si>
  <si>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</si>
  <si>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</si>
  <si>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</si>
  <si>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</si>
  <si>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</si>
  <si>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</si>
  <si>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</si>
  <si>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</si>
  <si>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</si>
  <si>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</si>
  <si>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</si>
  <si>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</si>
  <si>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</si>
  <si>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</si>
  <si>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</si>
  <si>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</si>
  <si>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</si>
  <si>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</si>
  <si>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</si>
  <si>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</si>
  <si>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</si>
  <si>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</si>
  <si>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</si>
  <si>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</si>
  <si>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</si>
  <si>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</si>
  <si>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</si>
  <si>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</si>
  <si>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</si>
  <si>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</si>
  <si>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</si>
  <si>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</si>
  <si>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</si>
  <si>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</si>
  <si>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</si>
  <si>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</si>
  <si>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</si>
  <si>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</si>
  <si>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</si>
  <si>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</si>
  <si>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</si>
  <si>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</si>
  <si>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</si>
  <si>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</si>
  <si>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</si>
  <si>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</si>
  <si>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</si>
  <si>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</si>
  <si>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</si>
  <si>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</si>
  <si>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</si>
  <si>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</si>
  <si>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</si>
  <si>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</si>
  <si>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</si>
  <si>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</si>
  <si>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</si>
  <si>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</si>
  <si>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</si>
  <si>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</si>
  <si>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</si>
  <si>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</si>
  <si>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</si>
  <si>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</si>
  <si>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</si>
  <si>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</si>
  <si>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</si>
  <si>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</si>
  <si>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</si>
  <si>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</si>
  <si>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</si>
  <si>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</si>
  <si>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</si>
  <si>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</si>
  <si>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</si>
  <si>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</si>
  <si>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</si>
  <si>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</si>
  <si>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</si>
  <si>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</si>
  <si>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</si>
  <si>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</si>
  <si>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</si>
  <si>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</si>
  <si>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</si>
  <si>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</si>
  <si>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</si>
  <si>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</si>
  <si>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</si>
  <si>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</si>
  <si>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</si>
  <si>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</si>
  <si>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</si>
  <si>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</si>
  <si>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</si>
  <si>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</si>
  <si>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</si>
  <si>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</si>
  <si>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</si>
  <si>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</si>
  <si>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</si>
  <si>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</si>
  <si>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</si>
  <si>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</si>
  <si>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</si>
  <si>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</si>
  <si>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</si>
  <si>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</si>
  <si>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</si>
  <si>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</si>
  <si>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</si>
  <si>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</si>
  <si>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</si>
  <si>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</si>
  <si>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</si>
  <si>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</si>
  <si>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</si>
  <si>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</si>
  <si>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</si>
  <si>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</si>
  <si>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</si>
  <si>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</si>
  <si>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</si>
  <si>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</si>
  <si>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</si>
  <si>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</si>
  <si>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</si>
  <si>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</si>
  <si>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</si>
  <si>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</si>
  <si>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</si>
  <si>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</si>
  <si>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</si>
  <si>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</si>
  <si>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</si>
  <si>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</si>
  <si>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</si>
  <si>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</si>
  <si>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</si>
  <si>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</si>
  <si>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</si>
  <si>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</si>
  <si>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</si>
  <si>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</si>
  <si>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</si>
  <si>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</si>
  <si>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</si>
  <si>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</si>
  <si>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</si>
  <si>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</si>
  <si>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</si>
  <si>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</si>
  <si>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</si>
  <si>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</si>
  <si>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</si>
  <si>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</si>
  <si>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</si>
  <si>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</si>
  <si>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</si>
  <si>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</si>
  <si>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</si>
  <si>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</si>
  <si>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</si>
  <si>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</si>
  <si>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</si>
  <si>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</si>
  <si>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</si>
  <si>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</si>
  <si>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</si>
  <si>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</si>
  <si>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</si>
  <si>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</si>
  <si>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</si>
  <si>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</si>
  <si>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</si>
  <si>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</si>
  <si>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</si>
  <si>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</si>
  <si>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</si>
  <si>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</si>
  <si>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</si>
  <si>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</si>
  <si>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</si>
  <si>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</si>
  <si>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</si>
  <si>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</si>
  <si>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</si>
  <si>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</si>
  <si>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</si>
  <si>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</si>
  <si>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</si>
  <si>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</si>
  <si>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</si>
  <si>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</si>
  <si>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</si>
  <si>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</si>
  <si>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</si>
  <si>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</si>
  <si>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</si>
  <si>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</si>
  <si>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</si>
  <si>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</si>
  <si>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</si>
  <si>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</si>
  <si>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</si>
  <si>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</si>
  <si>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</si>
  <si>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</si>
  <si>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</si>
  <si>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</si>
  <si>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</si>
  <si>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</si>
  <si>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</si>
  <si>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</si>
  <si>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</si>
  <si>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</si>
  <si>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</si>
  <si>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</si>
  <si>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</si>
  <si>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</si>
  <si>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</si>
  <si>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</si>
  <si>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</si>
  <si>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</si>
  <si>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</si>
  <si>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</si>
  <si>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</si>
  <si>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</si>
  <si>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</si>
  <si>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</si>
  <si>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</si>
  <si>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</si>
  <si>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</si>
  <si>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</si>
  <si>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</si>
  <si>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</si>
  <si>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</si>
  <si>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</si>
  <si>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</si>
  <si>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</si>
  <si>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</si>
  <si>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</si>
  <si>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</si>
  <si>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</si>
  <si>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</si>
  <si>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</si>
  <si>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</si>
  <si>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</si>
  <si>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</si>
  <si>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</si>
  <si>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</si>
  <si>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</si>
  <si>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</si>
  <si>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</si>
  <si>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</si>
  <si>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</si>
  <si>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</si>
  <si>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</si>
  <si>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</si>
  <si>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</si>
  <si>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</si>
  <si>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</si>
  <si>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</si>
  <si>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</si>
  <si>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</si>
  <si>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</si>
  <si>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</si>
  <si>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</si>
  <si>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</si>
  <si>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</si>
  <si>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</si>
  <si>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</si>
  <si>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</si>
  <si>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</si>
  <si>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</si>
  <si>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</si>
  <si>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</si>
  <si>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</si>
  <si>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</si>
  <si>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</si>
  <si>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</si>
  <si>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</si>
  <si>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</si>
  <si>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</si>
  <si>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</si>
  <si>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</si>
  <si>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</si>
  <si>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</si>
  <si>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</si>
  <si>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</si>
  <si>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</si>
  <si>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</si>
  <si>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</si>
  <si>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</si>
  <si>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</si>
  <si>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</si>
  <si>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</si>
  <si>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</si>
  <si>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</si>
  <si>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</si>
  <si>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</si>
  <si>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</si>
  <si>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</si>
  <si>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</si>
  <si>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</si>
  <si>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</si>
  <si>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</si>
  <si>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</si>
  <si>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</si>
  <si>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</si>
  <si>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</si>
  <si>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</si>
  <si>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</si>
  <si>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</si>
  <si>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</si>
  <si>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</si>
  <si>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</si>
  <si>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</si>
  <si>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</si>
  <si>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</si>
  <si>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</si>
  <si>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</si>
  <si>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</si>
  <si>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</si>
  <si>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</si>
  <si>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</si>
  <si>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</si>
  <si>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</si>
  <si>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</si>
  <si>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</si>
  <si>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</si>
  <si>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</si>
  <si>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</si>
  <si>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</si>
  <si>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</si>
  <si>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</si>
  <si>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</si>
  <si>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</si>
  <si>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</si>
  <si>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</si>
  <si>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</si>
  <si>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</si>
  <si>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</si>
  <si>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</si>
  <si>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</si>
  <si>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</si>
  <si>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</si>
  <si>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</si>
  <si>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</si>
  <si>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</si>
  <si>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</si>
  <si>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</si>
  <si>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</si>
  <si>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</si>
  <si>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</si>
  <si>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</si>
  <si>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</si>
  <si>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</si>
  <si>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</si>
  <si>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</si>
  <si>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</si>
  <si>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</si>
  <si>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</si>
  <si>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</si>
  <si>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</si>
  <si>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</si>
  <si>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</si>
  <si>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</si>
  <si>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</si>
  <si>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</si>
  <si>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</si>
  <si>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</si>
  <si>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</si>
  <si>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</si>
  <si>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</si>
  <si>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</si>
  <si>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</si>
  <si>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</si>
  <si>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</si>
  <si>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</si>
  <si>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</si>
  <si>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</si>
  <si>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</si>
  <si>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</si>
  <si>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</si>
  <si>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</si>
  <si>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</si>
  <si>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</si>
  <si>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</si>
  <si>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</si>
  <si>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</si>
  <si>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</si>
  <si>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</si>
  <si>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</si>
  <si>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</si>
  <si>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</si>
  <si>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</si>
  <si>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</si>
  <si>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</si>
  <si>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</si>
  <si>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</si>
  <si>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</si>
  <si>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</si>
  <si>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</si>
  <si>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</si>
  <si>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</si>
  <si>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</si>
  <si>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</si>
  <si>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</si>
  <si>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</si>
  <si>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</si>
  <si>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</si>
  <si>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</si>
  <si>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</si>
  <si>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</si>
  <si>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</si>
  <si>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</si>
  <si>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</si>
  <si>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</si>
  <si>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</si>
  <si>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</si>
  <si>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</si>
  <si>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</si>
  <si>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</si>
  <si>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</si>
  <si>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</si>
  <si>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</si>
  <si>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</si>
  <si>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</si>
  <si>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</si>
  <si>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</si>
  <si>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</si>
  <si>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</si>
  <si>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</si>
  <si>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</si>
  <si>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</si>
  <si>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</si>
  <si>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</si>
  <si>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</si>
  <si>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</si>
  <si>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</si>
  <si>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</si>
  <si>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</si>
  <si>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</si>
  <si>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</si>
  <si>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</si>
  <si>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</si>
  <si>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</si>
  <si>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</si>
  <si>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</si>
  <si>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</si>
  <si>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</si>
  <si>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</si>
  <si>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</si>
  <si>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</si>
  <si>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</si>
  <si>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</si>
  <si>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</si>
  <si>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</si>
  <si>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</si>
  <si>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</si>
  <si>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</si>
  <si>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</si>
  <si>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</si>
  <si>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</si>
  <si>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</si>
  <si>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</si>
  <si>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</si>
  <si>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</si>
  <si>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</si>
  <si>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</si>
  <si>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</si>
  <si>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</si>
  <si>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</si>
  <si>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</si>
  <si>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</si>
  <si>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</si>
  <si>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</si>
  <si>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</si>
  <si>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</si>
  <si>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</si>
  <si>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</si>
  <si>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</si>
  <si>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</si>
  <si>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</si>
  <si>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</si>
  <si>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</si>
  <si>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</si>
  <si>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</si>
  <si>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</si>
  <si>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</si>
  <si>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</si>
  <si>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</si>
  <si>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</si>
  <si>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</si>
  <si>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</si>
  <si>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</si>
  <si>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</si>
  <si>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</si>
  <si>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</si>
  <si>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</si>
  <si>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</si>
  <si>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</si>
  <si>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</si>
  <si>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</si>
  <si>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</si>
  <si>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</si>
  <si>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</si>
  <si>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</si>
  <si>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</si>
  <si>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</si>
  <si>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</si>
  <si>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</si>
  <si>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</si>
  <si>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</si>
  <si>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</si>
  <si>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</si>
  <si>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</si>
  <si>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</si>
  <si>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</si>
  <si>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</si>
  <si>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</si>
  <si>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</si>
  <si>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</si>
  <si>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</si>
  <si>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</si>
  <si>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</si>
  <si>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</si>
  <si>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</si>
  <si>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</si>
  <si>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</si>
  <si>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</si>
  <si>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</si>
  <si>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</si>
  <si>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</si>
  <si>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</si>
  <si>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</si>
  <si>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</si>
  <si>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</si>
  <si>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</si>
  <si>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</si>
  <si>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</si>
  <si>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</si>
  <si>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</si>
  <si>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</si>
  <si>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</si>
  <si>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</si>
  <si>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</si>
  <si>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</si>
  <si>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</si>
  <si>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</si>
  <si>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</si>
  <si>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</si>
  <si>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</si>
  <si>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</si>
  <si>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</si>
  <si>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</si>
  <si>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</si>
  <si>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</si>
  <si>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</si>
  <si>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</si>
  <si>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</si>
  <si>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</si>
  <si>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</si>
  <si>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</si>
  <si>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</si>
  <si>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</si>
  <si>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</si>
  <si>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</si>
  <si>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</si>
  <si>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</si>
  <si>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</si>
  <si>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</si>
  <si>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</si>
  <si>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</si>
  <si>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</si>
  <si>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</si>
  <si>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</si>
  <si>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</si>
  <si>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</si>
  <si>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</si>
  <si>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</si>
  <si>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</si>
  <si>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</si>
  <si>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</si>
  <si>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</si>
  <si>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</si>
  <si>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</si>
  <si>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</si>
  <si>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</si>
  <si>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</si>
  <si>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</si>
  <si>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</si>
  <si>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</si>
  <si>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</si>
  <si>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</si>
  <si>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</si>
  <si>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</si>
  <si>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</si>
  <si>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</si>
  <si>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</si>
  <si>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</si>
  <si>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</si>
  <si>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</si>
  <si>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</si>
  <si>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</si>
  <si>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</si>
  <si>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</si>
  <si>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</si>
  <si>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</si>
  <si>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</si>
  <si>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</si>
  <si>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</si>
  <si>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</si>
  <si>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</si>
  <si>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</si>
  <si>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</si>
  <si>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</si>
  <si>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</si>
  <si>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</si>
  <si>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</si>
  <si>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</si>
  <si>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</si>
  <si>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</si>
  <si>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</si>
  <si>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</si>
  <si>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</si>
  <si>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</si>
  <si>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</si>
  <si>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</si>
  <si>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</si>
  <si>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</si>
  <si>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</si>
  <si>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</si>
  <si>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</si>
  <si>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</si>
  <si>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</si>
  <si>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</si>
  <si>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</si>
  <si>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</si>
  <si>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</si>
  <si>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</si>
  <si>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</si>
  <si>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</si>
  <si>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</si>
  <si>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</si>
  <si>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</si>
  <si>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</si>
  <si>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</si>
  <si>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</si>
  <si>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</si>
  <si>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</si>
  <si>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</si>
  <si>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</si>
  <si>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</si>
  <si>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</si>
  <si>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</si>
  <si>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</si>
  <si>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</si>
  <si>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</si>
  <si>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</si>
  <si>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</si>
  <si>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</si>
  <si>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</si>
  <si>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</si>
  <si>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</si>
  <si>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</si>
  <si>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</si>
  <si>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</si>
  <si>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</si>
  <si>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</si>
  <si>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</si>
  <si>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</si>
  <si>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</si>
  <si>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</si>
  <si>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</si>
  <si>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</si>
  <si>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</si>
  <si>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</si>
  <si>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</si>
  <si>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</si>
  <si>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</si>
  <si>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</si>
  <si>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</si>
  <si>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</si>
  <si>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</si>
  <si>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</si>
  <si>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</si>
  <si>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</si>
  <si>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</si>
  <si>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</si>
  <si>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</si>
  <si>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</si>
  <si>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</si>
  <si>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</si>
  <si>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</si>
  <si>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</si>
  <si>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</si>
  <si>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</si>
  <si>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</si>
  <si>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</si>
  <si>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</si>
  <si>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</si>
  <si>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</si>
  <si>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</si>
  <si>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</si>
  <si>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</si>
  <si>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</si>
  <si>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</si>
  <si>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</si>
  <si>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</si>
  <si>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</si>
  <si>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</si>
  <si>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</si>
  <si>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</si>
  <si>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</si>
  <si>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</si>
  <si>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</si>
  <si>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</si>
  <si>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</si>
  <si>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</si>
  <si>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</si>
  <si>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</si>
  <si>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</si>
  <si>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</si>
  <si>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</si>
  <si>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</si>
  <si>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</si>
  <si>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</si>
  <si>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</si>
  <si>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</si>
  <si>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</si>
  <si>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</si>
  <si>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</si>
  <si>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</si>
  <si>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</si>
  <si>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</si>
  <si>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</si>
  <si>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</si>
  <si>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</si>
  <si>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</si>
  <si>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</si>
  <si>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</si>
  <si>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</si>
  <si>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</si>
  <si>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</si>
  <si>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</si>
  <si>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</si>
  <si>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</si>
  <si>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</si>
  <si>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</si>
  <si>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</si>
  <si>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</si>
  <si>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</si>
  <si>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</si>
  <si>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</si>
  <si>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</si>
  <si>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</si>
  <si>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</si>
  <si>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</si>
  <si>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</si>
  <si>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</si>
  <si>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</si>
  <si>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</si>
  <si>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</si>
  <si>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</si>
  <si>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</si>
  <si>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</si>
  <si>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</si>
  <si>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</si>
  <si>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</si>
  <si>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</si>
  <si>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</si>
  <si>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</si>
  <si>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</si>
  <si>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</si>
  <si>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</si>
  <si>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</si>
  <si>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</si>
  <si>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</si>
  <si>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</si>
  <si>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</si>
  <si>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</si>
  <si>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</si>
  <si>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</si>
  <si>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</si>
  <si>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</si>
  <si>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</si>
  <si>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</si>
  <si>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</si>
  <si>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</si>
  <si>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</si>
  <si>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</si>
  <si>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</si>
  <si>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</si>
  <si>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</si>
  <si>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</si>
  <si>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</si>
  <si>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</si>
  <si>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</si>
  <si>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</si>
  <si>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</si>
  <si>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</si>
  <si>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</si>
  <si>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</si>
  <si>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</si>
  <si>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</si>
  <si>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</si>
  <si>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</si>
  <si>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</si>
  <si>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</si>
  <si>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</si>
  <si>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</si>
  <si>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</si>
  <si>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</si>
  <si>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</si>
  <si>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</si>
  <si>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</si>
  <si>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</si>
  <si>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</si>
  <si>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</si>
  <si>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</si>
  <si>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</si>
  <si>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</si>
  <si>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</si>
  <si>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</si>
  <si>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</si>
  <si>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</si>
  <si>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</si>
  <si>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</si>
  <si>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</si>
  <si>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</si>
  <si>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</si>
  <si>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</si>
  <si>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</si>
  <si>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</si>
  <si>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</si>
  <si>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</si>
  <si>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</si>
  <si>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</si>
  <si>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</si>
  <si>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</si>
  <si>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</si>
  <si>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</si>
  <si>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</si>
  <si>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</si>
  <si>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</si>
  <si>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</si>
  <si>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</si>
  <si>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</si>
  <si>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</si>
  <si>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</si>
  <si>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</si>
  <si>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</si>
  <si>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</si>
  <si>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</si>
  <si>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</si>
  <si>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</si>
  <si>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</si>
  <si>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</si>
  <si>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</si>
  <si>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</si>
  <si>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</si>
  <si>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</si>
  <si>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</si>
  <si>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</si>
  <si>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</si>
  <si>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</si>
  <si>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</si>
  <si>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</si>
  <si>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</si>
  <si>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</si>
  <si>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</si>
  <si>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</si>
  <si>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</si>
  <si>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</si>
  <si>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</si>
  <si>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</si>
  <si>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</si>
  <si>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</si>
  <si>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</si>
  <si>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</si>
  <si>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</si>
  <si>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</si>
  <si>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</si>
  <si>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</si>
  <si>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</si>
  <si>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</si>
  <si>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</si>
  <si>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</si>
  <si>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</si>
  <si>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</si>
  <si>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</si>
  <si>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</si>
  <si>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</si>
  <si>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</si>
  <si>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</si>
  <si>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</si>
  <si>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</si>
  <si>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</si>
  <si>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</si>
  <si>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</si>
  <si>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</si>
  <si>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</si>
  <si>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</si>
  <si>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</si>
  <si>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</si>
  <si>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</si>
  <si>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</si>
  <si>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</si>
  <si>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</si>
  <si>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</si>
  <si>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</si>
  <si>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</si>
  <si>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</si>
  <si>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</si>
  <si>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</si>
  <si>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</si>
  <si>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</si>
  <si>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</si>
  <si>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</si>
  <si>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</si>
  <si>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</si>
  <si>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</si>
  <si>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</si>
  <si>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</si>
  <si>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</si>
  <si>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</si>
  <si>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</si>
  <si>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</si>
  <si>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</si>
  <si>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</si>
  <si>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</si>
  <si>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</si>
  <si>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</si>
  <si>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</si>
  <si>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</si>
  <si>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</si>
  <si>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</si>
  <si>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</si>
  <si>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</si>
  <si>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</si>
  <si>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</si>
  <si>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</si>
  <si>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</si>
  <si>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</si>
  <si>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</si>
  <si>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</si>
  <si>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</si>
  <si>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</si>
  <si>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</si>
  <si>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</si>
  <si>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</si>
  <si>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</si>
  <si>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</si>
  <si>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</si>
  <si>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</si>
  <si>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</si>
  <si>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</si>
  <si>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</si>
  <si>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</si>
  <si>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</si>
  <si>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</si>
  <si>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</si>
  <si>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</si>
  <si>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</si>
  <si>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</si>
  <si>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</si>
  <si>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</si>
  <si>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</si>
  <si>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</si>
  <si>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</si>
  <si>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</si>
  <si>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</si>
  <si>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</si>
  <si>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</si>
  <si>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</si>
  <si>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</si>
  <si>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</si>
  <si>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</si>
  <si>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</si>
  <si>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</si>
  <si>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</si>
  <si>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</si>
  <si>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</si>
  <si>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</si>
  <si>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</si>
  <si>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</si>
  <si>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</si>
  <si>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</si>
  <si>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</si>
  <si>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</si>
  <si>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</si>
  <si>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</si>
  <si>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</si>
  <si>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</si>
  <si>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</si>
  <si>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</si>
  <si>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</si>
  <si>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</si>
  <si>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</si>
  <si>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</si>
  <si>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</si>
  <si>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</si>
  <si>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</si>
  <si>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</si>
  <si>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</si>
  <si>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</si>
  <si>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</si>
  <si>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</si>
  <si>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</si>
  <si>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</si>
  <si>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</si>
  <si>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</si>
  <si>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</si>
  <si>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</si>
  <si>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</si>
  <si>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</si>
  <si>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</si>
  <si>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</si>
  <si>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</si>
  <si>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</si>
  <si>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</si>
  <si>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</si>
  <si>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</si>
  <si>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</si>
  <si>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</si>
  <si>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</si>
  <si>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</si>
  <si>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</si>
  <si>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</si>
  <si>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</si>
  <si>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</si>
  <si>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</si>
  <si>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</si>
  <si>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</si>
  <si>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</si>
  <si>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</si>
  <si>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</si>
  <si>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</si>
  <si>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</si>
  <si>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</si>
  <si>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</si>
  <si>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</si>
  <si>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</si>
  <si>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</si>
  <si>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</si>
  <si>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</si>
  <si>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</si>
  <si>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</si>
  <si>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</si>
  <si>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</si>
  <si>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</si>
  <si>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</si>
  <si>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</si>
  <si>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</si>
  <si>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</si>
  <si>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</si>
  <si>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</si>
  <si>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</si>
  <si>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</si>
  <si>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</si>
  <si>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</si>
  <si>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</si>
  <si>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</si>
  <si>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</si>
  <si>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</si>
  <si>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</si>
  <si>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</si>
  <si>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</si>
  <si>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</si>
  <si>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</si>
  <si>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</si>
  <si>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</si>
  <si>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</si>
  <si>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</si>
  <si>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</si>
  <si>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</si>
  <si>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</si>
  <si>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</si>
  <si>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</si>
  <si>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</si>
  <si>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</si>
  <si>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</si>
  <si>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</si>
  <si>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</si>
  <si>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</si>
  <si>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</si>
  <si>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</si>
  <si>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</si>
  <si>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</si>
  <si>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</si>
  <si>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</si>
  <si>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</si>
  <si>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</si>
  <si>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</si>
  <si>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</si>
  <si>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</si>
  <si>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</si>
  <si>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</si>
  <si>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</si>
  <si>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</si>
  <si>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</si>
  <si>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</si>
  <si>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</si>
  <si>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</si>
  <si>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</si>
  <si>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</si>
  <si>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</si>
  <si>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</si>
  <si>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</si>
  <si>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</si>
  <si>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</si>
  <si>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</si>
  <si>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</si>
  <si>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</si>
  <si>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</si>
  <si>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</si>
  <si>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</si>
  <si>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</si>
  <si>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</si>
  <si>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</si>
  <si>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</si>
  <si>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</si>
  <si>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</si>
  <si>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</si>
  <si>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</si>
  <si>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</si>
  <si>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</si>
  <si>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</si>
  <si>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</si>
  <si>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</si>
  <si>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</si>
  <si>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</si>
  <si>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</si>
  <si>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</si>
  <si>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</si>
  <si>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</si>
  <si>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</si>
  <si>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</si>
  <si>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</si>
  <si>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</si>
  <si>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</si>
  <si>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</si>
  <si>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</si>
  <si>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</si>
  <si>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</si>
  <si>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</si>
  <si>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</si>
  <si>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</si>
  <si>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</si>
  <si>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</si>
  <si>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</si>
  <si>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</si>
  <si>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</si>
  <si>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</si>
  <si>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</si>
  <si>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</si>
  <si>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</si>
  <si>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</si>
  <si>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</si>
  <si>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</si>
  <si>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</si>
  <si>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</si>
  <si>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</si>
  <si>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</si>
  <si>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</si>
  <si>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</si>
  <si>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</si>
  <si>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</si>
  <si>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</si>
  <si>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</si>
  <si>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</si>
  <si>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</si>
  <si>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</si>
  <si>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</si>
  <si>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</si>
  <si>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</si>
  <si>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</si>
  <si>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</si>
  <si>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</si>
  <si>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</si>
  <si>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</si>
  <si>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</si>
  <si>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</si>
  <si>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</si>
  <si>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</si>
  <si>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</si>
  <si>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</si>
  <si>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</si>
  <si>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</si>
  <si>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</si>
  <si>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</si>
  <si>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</si>
  <si>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</si>
  <si>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</si>
  <si>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</si>
  <si>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</si>
  <si>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</si>
  <si>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</si>
  <si>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</si>
  <si>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</si>
  <si>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</si>
  <si>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</si>
  <si>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</si>
  <si>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</si>
  <si>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</si>
  <si>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</si>
  <si>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</si>
  <si>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</si>
  <si>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</si>
  <si>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</si>
  <si>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</si>
  <si>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</si>
  <si>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</si>
  <si>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</si>
  <si>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</si>
  <si>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</si>
  <si>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</si>
  <si>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</si>
  <si>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</si>
  <si>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</si>
  <si>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</si>
  <si>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</si>
  <si>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</si>
  <si>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</si>
  <si>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</si>
  <si>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</si>
  <si>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</si>
  <si>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</si>
  <si>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</si>
  <si>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</si>
  <si>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</si>
  <si>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</si>
  <si>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</si>
  <si>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</si>
  <si>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</si>
  <si>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</si>
  <si>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</si>
  <si>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</si>
  <si>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</si>
  <si>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</si>
  <si>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</si>
  <si>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</si>
  <si>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</si>
  <si>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</si>
  <si>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</si>
  <si>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</si>
  <si>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</si>
  <si>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</si>
  <si>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</si>
  <si>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</si>
  <si>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</si>
  <si>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</si>
  <si>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</si>
  <si>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</si>
  <si>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</si>
  <si>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</si>
  <si>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</si>
  <si>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</si>
  <si>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</si>
  <si>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</si>
  <si>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</si>
  <si>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</si>
  <si>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</si>
  <si>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</si>
  <si>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</si>
  <si>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</si>
  <si>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</si>
  <si>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</si>
  <si>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</si>
  <si>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</si>
  <si>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</si>
  <si>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</si>
  <si>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</si>
  <si>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</si>
  <si>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</si>
  <si>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</si>
  <si>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</si>
  <si>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</si>
  <si>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</si>
  <si>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</si>
  <si>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</si>
  <si>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</si>
  <si>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</si>
  <si>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</si>
  <si>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</si>
  <si>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</si>
  <si>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</si>
  <si>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</si>
  <si>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</si>
  <si>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</si>
  <si>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</si>
  <si>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</si>
  <si>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</si>
  <si>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</si>
  <si>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</si>
  <si>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</si>
  <si>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</si>
  <si>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</si>
  <si>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</si>
  <si>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</si>
  <si>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</si>
  <si>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</si>
  <si>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</si>
  <si>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</si>
  <si>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</si>
  <si>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</si>
  <si>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</si>
  <si>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</si>
  <si>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</si>
  <si>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</si>
  <si>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</si>
  <si>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</si>
  <si>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</si>
  <si>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</si>
  <si>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</si>
  <si>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</si>
  <si>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</si>
  <si>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</si>
  <si>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</si>
  <si>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</si>
  <si>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</si>
  <si>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</si>
  <si>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</si>
  <si>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</si>
  <si>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</si>
  <si>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</si>
  <si>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</si>
  <si>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</si>
  <si>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</si>
  <si>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</si>
  <si>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</si>
  <si>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</si>
  <si>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</si>
  <si>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</si>
  <si>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</si>
  <si>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</si>
  <si>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</si>
  <si>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</si>
  <si>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</si>
  <si>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</si>
  <si>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</si>
  <si>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</si>
  <si>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</si>
  <si>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</si>
  <si>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</si>
  <si>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</si>
  <si>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</si>
  <si>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</si>
  <si>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</si>
  <si>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</si>
  <si>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</si>
  <si>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</si>
  <si>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</si>
  <si>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</si>
  <si>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</si>
  <si>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</si>
  <si>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</si>
  <si>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</si>
  <si>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</si>
  <si>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</si>
  <si>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</si>
  <si>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</si>
  <si>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</si>
  <si>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</si>
  <si>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</si>
  <si>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</si>
  <si>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</si>
  <si>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</si>
  <si>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</si>
  <si>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</si>
  <si>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</si>
  <si>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</si>
  <si>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</si>
  <si>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</si>
  <si>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</si>
  <si>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</si>
  <si>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</si>
  <si>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</si>
  <si>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</si>
  <si>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</si>
  <si>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</si>
  <si>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</si>
  <si>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</si>
  <si>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</si>
  <si>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</si>
  <si>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</si>
  <si>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</si>
  <si>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</si>
  <si>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</si>
  <si>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</si>
  <si>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</si>
  <si>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</si>
  <si>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</si>
  <si>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</si>
  <si>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</si>
  <si>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</si>
  <si>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</si>
  <si>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</si>
  <si>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</si>
  <si>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</si>
  <si>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</si>
  <si>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</si>
  <si>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</si>
  <si>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</si>
  <si>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</si>
  <si>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</si>
  <si>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</si>
  <si>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</si>
  <si>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</si>
  <si>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</si>
  <si>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</si>
  <si>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</si>
  <si>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</si>
  <si>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</si>
  <si>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</si>
  <si>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</si>
  <si>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</si>
  <si>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</si>
  <si>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</si>
  <si>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</si>
  <si>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</si>
  <si>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</si>
  <si>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</si>
  <si>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</si>
  <si>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</si>
  <si>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</si>
  <si>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</si>
  <si>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</si>
  <si>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</si>
  <si>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</si>
  <si>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</si>
  <si>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</si>
  <si>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</si>
  <si>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</si>
  <si>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</si>
  <si>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</si>
  <si>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</si>
  <si>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</si>
  <si>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</si>
  <si>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</si>
  <si>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</si>
  <si>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</si>
  <si>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</si>
  <si>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</si>
  <si>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</si>
  <si>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</si>
  <si>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</si>
  <si>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</si>
  <si>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</si>
  <si>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</si>
  <si>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</si>
  <si>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</si>
  <si>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</si>
  <si>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</si>
  <si>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</si>
  <si>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</si>
  <si>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</si>
  <si>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</si>
  <si>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</si>
  <si>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</si>
  <si>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</si>
  <si>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</si>
  <si>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</si>
  <si>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</si>
  <si>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</si>
  <si>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</si>
  <si>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</si>
  <si>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</si>
  <si>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</si>
  <si>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</si>
  <si>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</si>
  <si>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</si>
  <si>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</si>
  <si>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</si>
  <si>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</si>
  <si>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</si>
  <si>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</si>
  <si>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</si>
  <si>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</si>
  <si>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</si>
  <si>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</si>
  <si>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</si>
  <si>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</si>
  <si>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</si>
  <si>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</si>
  <si>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</si>
  <si>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</si>
  <si>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</si>
  <si>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</si>
  <si>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</si>
  <si>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</si>
  <si>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</si>
  <si>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</si>
  <si>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</si>
  <si>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</si>
  <si>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</si>
  <si>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</si>
  <si>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</si>
  <si>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</si>
  <si>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</si>
  <si>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</si>
  <si>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</si>
  <si>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</si>
  <si>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</si>
  <si>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</si>
  <si>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</si>
  <si>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</si>
  <si>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</si>
  <si>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</si>
  <si>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</si>
  <si>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</si>
  <si>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</si>
  <si>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</si>
  <si>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</si>
  <si>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</si>
  <si>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</si>
  <si>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</si>
  <si>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</si>
  <si>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</si>
  <si>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</si>
  <si>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</si>
  <si>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</si>
  <si>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</si>
  <si>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</si>
  <si>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</si>
  <si>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</si>
  <si>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</si>
  <si>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</si>
  <si>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</si>
  <si>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</si>
  <si>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</si>
  <si>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</si>
  <si>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</si>
  <si>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</si>
  <si>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</si>
  <si>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</si>
  <si>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</si>
  <si>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</si>
  <si>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</si>
  <si>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</si>
  <si>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</si>
  <si>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</si>
  <si>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</si>
  <si>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</si>
  <si>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</si>
  <si>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</si>
  <si>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</si>
  <si>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</si>
  <si>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</si>
  <si>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</si>
  <si>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</si>
  <si>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</si>
  <si>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</si>
  <si>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</si>
  <si>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</si>
  <si>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</si>
  <si>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</si>
  <si>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</si>
  <si>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</si>
  <si>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</si>
  <si>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</si>
  <si>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</si>
  <si>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</si>
  <si>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</si>
  <si>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</si>
  <si>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</si>
  <si>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</si>
  <si>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</si>
  <si>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</si>
  <si>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</si>
  <si>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</si>
  <si>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</si>
  <si>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</si>
  <si>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</si>
  <si>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</si>
  <si>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</si>
  <si>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</si>
  <si>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</si>
  <si>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</si>
  <si>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</si>
  <si>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</si>
  <si>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</si>
  <si>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</si>
  <si>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</si>
  <si>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</si>
  <si>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</si>
  <si>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</si>
  <si>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</si>
  <si>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</si>
  <si>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</si>
  <si>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</si>
  <si>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</si>
  <si>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</si>
  <si>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</si>
  <si>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</si>
  <si>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</si>
  <si>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</si>
  <si>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</si>
  <si>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</si>
  <si>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</si>
  <si>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</si>
  <si>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</si>
  <si>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</si>
  <si>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</si>
  <si>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</si>
  <si>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</si>
  <si>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</si>
  <si>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</si>
  <si>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</si>
  <si>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</si>
  <si>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</si>
  <si>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</si>
  <si>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</si>
  <si>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</si>
  <si>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</si>
  <si>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</si>
  <si>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</si>
  <si>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</si>
  <si>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</si>
  <si>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</si>
  <si>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</si>
  <si>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</si>
  <si>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</si>
  <si>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</si>
  <si>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</si>
  <si>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</si>
  <si>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</si>
  <si>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</si>
  <si>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</si>
  <si>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</si>
  <si>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</si>
  <si>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</si>
  <si>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</si>
  <si>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</si>
  <si>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</si>
  <si>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</si>
  <si>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</si>
  <si>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</si>
  <si>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</si>
  <si>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</si>
  <si>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</si>
  <si>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</si>
  <si>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</si>
  <si>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</si>
  <si>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</si>
  <si>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</si>
  <si>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</si>
  <si>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</si>
  <si>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</si>
  <si>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</si>
  <si>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</si>
  <si>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</si>
  <si>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</si>
  <si>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</si>
  <si>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</si>
  <si>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</si>
  <si>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</si>
  <si>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</si>
  <si>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</si>
  <si>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</si>
  <si>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</si>
  <si>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</si>
  <si>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</si>
  <si>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</si>
  <si>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</si>
  <si>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</si>
  <si>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</si>
  <si>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</si>
  <si>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</si>
  <si>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</si>
  <si>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</si>
  <si>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</si>
  <si>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</si>
  <si>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</si>
  <si>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</si>
  <si>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</si>
  <si>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</si>
  <si>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</si>
  <si>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</si>
  <si>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</si>
  <si>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</si>
  <si>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</si>
  <si>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</si>
  <si>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</si>
  <si>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</si>
  <si>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</si>
  <si>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</si>
  <si>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</si>
  <si>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</si>
  <si>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</si>
  <si>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</si>
  <si>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</si>
  <si>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</si>
  <si>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</si>
  <si>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</si>
  <si>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</si>
  <si>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</si>
  <si>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</si>
  <si>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</si>
  <si>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</si>
  <si>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</si>
  <si>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</si>
  <si>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</si>
  <si>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</si>
  <si>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</si>
  <si>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</si>
  <si>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</si>
  <si>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</si>
  <si>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</si>
  <si>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</si>
  <si>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</si>
  <si>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</si>
  <si>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</si>
  <si>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</si>
  <si>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</si>
  <si>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</si>
  <si>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</si>
  <si>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</si>
  <si>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</si>
  <si>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</si>
  <si>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</si>
  <si>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</si>
  <si>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</si>
  <si>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</si>
  <si>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</si>
  <si>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</si>
  <si>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</si>
  <si>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</si>
  <si>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</si>
  <si>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</si>
  <si>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</si>
  <si>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</si>
  <si>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</si>
  <si>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</si>
  <si>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</si>
  <si>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</si>
  <si>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</si>
  <si>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</si>
  <si>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</si>
  <si>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</si>
  <si>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</si>
  <si>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</si>
  <si>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</si>
  <si>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</si>
  <si>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</si>
  <si>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</si>
  <si>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</si>
  <si>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</si>
  <si>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</si>
  <si>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</si>
  <si>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</si>
  <si>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</si>
  <si>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</si>
  <si>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</si>
  <si>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</si>
  <si>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</si>
  <si>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</si>
  <si>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</si>
  <si>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</si>
  <si>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</si>
  <si>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</si>
  <si>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</si>
  <si>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</si>
  <si>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</si>
  <si>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</si>
  <si>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</si>
  <si>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</si>
  <si>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</si>
  <si>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</si>
  <si>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</si>
  <si>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</si>
  <si>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</si>
  <si>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</si>
  <si>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</si>
  <si>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</si>
  <si>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</si>
  <si>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</si>
  <si>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</si>
  <si>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</si>
  <si>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</si>
  <si>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</si>
  <si>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</si>
  <si>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</si>
  <si>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</si>
  <si>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</si>
  <si>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</si>
  <si>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</si>
  <si>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</si>
  <si>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</si>
  <si>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</si>
  <si>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</si>
  <si>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</si>
  <si>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</si>
  <si>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</si>
  <si>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</si>
  <si>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</si>
  <si>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</si>
  <si>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</si>
  <si>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</si>
  <si>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</si>
  <si>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</si>
  <si>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</si>
  <si>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</si>
  <si>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</si>
  <si>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</si>
  <si>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</si>
  <si>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</si>
  <si>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</si>
  <si>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</si>
  <si>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</si>
  <si>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</si>
  <si>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</si>
  <si>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</si>
  <si>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</si>
  <si>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</si>
  <si>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</si>
  <si>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</si>
  <si>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</si>
  <si>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</si>
  <si>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</si>
  <si>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</si>
  <si>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</si>
  <si>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</si>
  <si>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</si>
  <si>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</si>
  <si>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</si>
  <si>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</si>
  <si>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</si>
  <si>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</si>
  <si>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</si>
  <si>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</si>
  <si>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</si>
  <si>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</si>
  <si>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</si>
  <si>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</si>
  <si>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</si>
  <si>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</si>
  <si>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</si>
  <si>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</si>
  <si>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</si>
  <si>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</si>
  <si>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</si>
  <si>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</si>
  <si>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</si>
  <si>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</si>
  <si>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</si>
  <si>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</si>
  <si>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</si>
  <si>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</si>
  <si>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</si>
  <si>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</si>
  <si>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</si>
  <si>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</si>
  <si>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</si>
  <si>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</si>
  <si>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</si>
  <si>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</si>
  <si>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</si>
  <si>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</si>
  <si>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</si>
  <si>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</si>
  <si>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</si>
  <si>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</si>
  <si>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</si>
  <si>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</si>
  <si>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</si>
  <si>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</si>
  <si>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</si>
  <si>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</si>
  <si>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</si>
  <si>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</si>
  <si>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</si>
  <si>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</si>
  <si>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</si>
  <si>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</si>
  <si>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</si>
  <si>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</si>
  <si>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</si>
  <si>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</si>
  <si>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</si>
  <si>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</si>
  <si>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</si>
  <si>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</si>
  <si>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</si>
  <si>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</si>
  <si>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</si>
  <si>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</si>
  <si>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</si>
  <si>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</si>
  <si>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</si>
  <si>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</si>
  <si>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</si>
  <si>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</si>
  <si>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</si>
  <si>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</si>
  <si>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</si>
  <si>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</si>
  <si>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</si>
  <si>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</si>
  <si>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</si>
  <si>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</si>
  <si>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</si>
  <si>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</si>
  <si>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</si>
  <si>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</si>
  <si>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</si>
  <si>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</si>
  <si>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</si>
  <si>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</si>
  <si>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</si>
  <si>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</si>
  <si>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</si>
  <si>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</si>
  <si>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</si>
  <si>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</si>
  <si>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</si>
  <si>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</si>
  <si>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</si>
  <si>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</si>
  <si>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</si>
  <si>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</si>
  <si>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</si>
  <si>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</si>
  <si>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</si>
  <si>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</si>
  <si>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</si>
  <si>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</si>
  <si>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</si>
  <si>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</si>
  <si>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</si>
  <si>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</si>
  <si>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</si>
  <si>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</si>
  <si>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</si>
  <si>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</si>
  <si>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</si>
  <si>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</si>
  <si>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</si>
  <si>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</si>
  <si>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</si>
  <si>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</si>
  <si>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</si>
  <si>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</si>
  <si>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</si>
  <si>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</si>
  <si>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</si>
  <si>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</si>
  <si>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</si>
  <si>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</si>
  <si>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</si>
  <si>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</si>
  <si>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</si>
  <si>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</si>
  <si>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</si>
  <si>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</si>
  <si>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</si>
  <si>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</si>
  <si>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</si>
  <si>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</si>
  <si>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</si>
  <si>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</si>
  <si>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</si>
  <si>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</si>
  <si>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</si>
  <si>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</si>
  <si>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</si>
  <si>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</si>
  <si>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</si>
  <si>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</si>
  <si>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</si>
  <si>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</si>
  <si>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</si>
  <si>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</si>
  <si>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</si>
  <si>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</si>
  <si>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</si>
  <si>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</si>
  <si>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</si>
  <si>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</si>
  <si>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</si>
  <si>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</si>
  <si>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</si>
  <si>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</si>
  <si>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</si>
  <si>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</si>
  <si>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</si>
  <si>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</si>
  <si>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</si>
  <si>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</si>
  <si>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</si>
  <si>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</si>
  <si>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</si>
  <si>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</si>
  <si>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</si>
  <si>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</si>
  <si>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</si>
  <si>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</si>
  <si>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</si>
  <si>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</si>
  <si>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</si>
  <si>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</si>
  <si>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</si>
  <si>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</si>
  <si>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</si>
  <si>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</si>
  <si>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</si>
  <si>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</si>
  <si>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</si>
  <si>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</si>
  <si>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</si>
  <si>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</si>
  <si>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</si>
  <si>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</si>
  <si>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</si>
  <si>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</si>
  <si>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</si>
  <si>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</si>
  <si>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</si>
  <si>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</si>
  <si>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</si>
  <si>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</si>
  <si>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</si>
  <si>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</si>
  <si>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</si>
  <si>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</si>
  <si>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</si>
  <si>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</si>
  <si>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</si>
  <si>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</si>
  <si>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</si>
  <si>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</si>
  <si>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</si>
  <si>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</si>
  <si>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</si>
  <si>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</si>
  <si>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</si>
  <si>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</si>
  <si>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</si>
  <si>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</si>
  <si>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</si>
  <si>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</si>
  <si>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</si>
  <si>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</si>
  <si>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</si>
  <si>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</si>
  <si>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</si>
  <si>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</si>
  <si>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</si>
  <si>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</si>
  <si>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</si>
  <si>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</si>
  <si>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</si>
  <si>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</si>
  <si>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</si>
  <si>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</si>
  <si>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</si>
  <si>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</si>
  <si>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</si>
  <si>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</si>
  <si>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</si>
  <si>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</si>
  <si>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</si>
  <si>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</si>
  <si>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</si>
  <si>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</si>
  <si>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</si>
  <si>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</si>
  <si>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</si>
  <si>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</si>
  <si>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</si>
  <si>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</si>
  <si>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</si>
  <si>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</si>
  <si>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</si>
  <si>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</si>
  <si>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</si>
  <si>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</si>
  <si>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</si>
  <si>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</si>
  <si>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</si>
  <si>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</si>
  <si>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</si>
  <si>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</si>
  <si>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</si>
  <si>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</si>
  <si>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</si>
  <si>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</si>
  <si>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</si>
  <si>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</si>
  <si>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</si>
  <si>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</si>
  <si>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</si>
  <si>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</si>
  <si>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</si>
  <si>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</si>
  <si>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</si>
  <si>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</si>
  <si>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</si>
  <si>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</si>
  <si>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</si>
  <si>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</si>
  <si>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</si>
  <si>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</si>
  <si>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</si>
  <si>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</si>
  <si>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</si>
  <si>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</si>
  <si>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</si>
  <si>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</si>
  <si>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</si>
  <si>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</si>
  <si>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</si>
  <si>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</si>
  <si>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</si>
  <si>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</si>
  <si>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</si>
  <si>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</si>
  <si>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</si>
  <si>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</si>
  <si>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</si>
  <si>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</si>
  <si>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</si>
  <si>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</si>
  <si>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</si>
  <si>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</si>
  <si>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</si>
  <si>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</si>
  <si>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</si>
  <si>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</si>
  <si>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</si>
  <si>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</si>
  <si>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</si>
  <si>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</si>
  <si>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</si>
  <si>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</si>
  <si>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</si>
  <si>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</si>
  <si>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</si>
  <si>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</si>
  <si>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</si>
  <si>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</si>
  <si>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</si>
  <si>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</si>
  <si>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</si>
  <si>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</si>
  <si>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</si>
  <si>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</si>
  <si>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</si>
  <si>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</si>
  <si>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</si>
  <si>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</si>
  <si>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</si>
  <si>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</si>
  <si>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</si>
  <si>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</si>
  <si>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</si>
  <si>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</si>
  <si>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</si>
  <si>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</si>
  <si>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</si>
  <si>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</si>
  <si>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</si>
  <si>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</si>
  <si>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</si>
  <si>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</si>
  <si>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</si>
  <si>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</si>
  <si>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</si>
  <si>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</si>
  <si>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</si>
  <si>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</si>
  <si>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</si>
  <si>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</si>
  <si>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</si>
  <si>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</si>
  <si>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</si>
  <si>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</si>
  <si>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</si>
  <si>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</si>
  <si>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</si>
  <si>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</si>
  <si>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</si>
  <si>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</si>
  <si>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</si>
  <si>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</si>
  <si>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</si>
  <si>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</si>
  <si>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</si>
  <si>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</si>
  <si>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</si>
  <si>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</si>
  <si>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</si>
  <si>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</si>
  <si>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</si>
  <si>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</si>
  <si>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</si>
  <si>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</si>
  <si>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</si>
  <si>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</si>
  <si>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</si>
  <si>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</si>
  <si>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</si>
  <si>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</si>
  <si>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</si>
  <si>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</si>
  <si>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</si>
  <si>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</si>
  <si>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</si>
  <si>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</si>
  <si>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</si>
  <si>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</si>
  <si>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</si>
  <si>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</si>
  <si>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</si>
  <si>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</si>
  <si>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</si>
  <si>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</si>
  <si>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</si>
  <si>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</si>
  <si>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</si>
  <si>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</si>
  <si>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</si>
  <si>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</si>
  <si>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</si>
  <si>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</si>
  <si>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</si>
  <si>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</si>
  <si>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</si>
  <si>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</si>
  <si>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</si>
  <si>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</si>
  <si>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</si>
  <si>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</si>
  <si>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</si>
  <si>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</si>
  <si>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</si>
  <si>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</si>
  <si>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</si>
  <si>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</si>
  <si>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</si>
  <si>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</si>
  <si>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</si>
  <si>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</si>
  <si>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</si>
  <si>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</si>
  <si>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</si>
  <si>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</si>
  <si>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</si>
  <si>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</si>
  <si>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</si>
  <si>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</si>
  <si>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</si>
  <si>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</si>
  <si>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</si>
  <si>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</si>
  <si>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</si>
  <si>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</si>
  <si>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</si>
  <si>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</si>
  <si>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</si>
  <si>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</si>
  <si>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</si>
  <si>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</si>
  <si>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</si>
  <si>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</si>
  <si>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</si>
  <si>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</si>
  <si>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</si>
  <si>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</si>
  <si>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</si>
  <si>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</si>
  <si>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</si>
  <si>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</si>
  <si>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</si>
  <si>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</si>
  <si>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</si>
  <si>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</si>
  <si>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</si>
  <si>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</si>
  <si>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</si>
  <si>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</si>
  <si>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</si>
  <si>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</si>
  <si>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</si>
  <si>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</si>
  <si>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</si>
  <si>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</si>
  <si>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</si>
  <si>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</si>
  <si>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</si>
  <si>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</si>
  <si>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</si>
  <si>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</si>
  <si>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</si>
  <si>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</si>
  <si>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</si>
  <si>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</si>
  <si>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</si>
  <si>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</si>
  <si>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</si>
  <si>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</si>
  <si>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</si>
  <si>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</si>
  <si>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</si>
  <si>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</si>
  <si>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</si>
  <si>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</si>
  <si>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</si>
  <si>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</si>
  <si>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</si>
  <si>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</si>
  <si>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</si>
  <si>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</si>
  <si>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</si>
  <si>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</si>
  <si>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</si>
  <si>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</si>
  <si>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</si>
  <si>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</si>
  <si>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</si>
  <si>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</si>
  <si>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</si>
  <si>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</si>
  <si>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</si>
  <si>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</si>
  <si>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</si>
  <si>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</si>
  <si>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</si>
  <si>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</si>
  <si>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</si>
  <si>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</si>
  <si>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</si>
  <si>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</si>
  <si>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</si>
  <si>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</si>
  <si>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</si>
  <si>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</si>
  <si>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</si>
  <si>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</si>
  <si>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</si>
  <si>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</si>
  <si>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</si>
  <si>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</si>
  <si>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</si>
  <si>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</si>
  <si>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</si>
  <si>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</si>
  <si>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</si>
  <si>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</si>
  <si>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</si>
  <si>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</si>
  <si>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</si>
  <si>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</si>
  <si>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</si>
  <si>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</si>
  <si>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</si>
  <si>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</si>
  <si>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</si>
  <si>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</si>
  <si>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</si>
  <si>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</si>
  <si>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</si>
  <si>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</si>
  <si>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</si>
  <si>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</si>
  <si>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</si>
  <si>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</si>
  <si>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</si>
  <si>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</si>
  <si>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</si>
  <si>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</si>
  <si>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</si>
  <si>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</si>
  <si>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</si>
  <si>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</si>
  <si>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</si>
  <si>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</si>
  <si>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</si>
  <si>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</si>
  <si>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</si>
  <si>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</si>
  <si>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</si>
  <si>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</si>
  <si>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</si>
  <si>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</si>
  <si>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</si>
  <si>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</si>
  <si>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</si>
  <si>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</si>
  <si>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</si>
  <si>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</si>
  <si>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</si>
  <si>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</si>
  <si>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</si>
  <si>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</si>
  <si>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</si>
  <si>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</si>
  <si>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</si>
  <si>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</si>
  <si>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</si>
  <si>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</si>
  <si>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</si>
  <si>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</si>
  <si>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</si>
  <si>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</si>
  <si>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</si>
  <si>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</si>
  <si>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</si>
  <si>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</si>
  <si>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</si>
  <si>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</si>
  <si>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</si>
  <si>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</si>
  <si>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</si>
  <si>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</si>
  <si>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</si>
  <si>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</si>
  <si>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</si>
  <si>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</si>
  <si>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</si>
  <si>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</si>
  <si>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</si>
  <si>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</si>
  <si>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</si>
  <si>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</si>
  <si>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</si>
  <si>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</si>
  <si>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</si>
  <si>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</si>
  <si>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</si>
  <si>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</si>
  <si>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</si>
  <si>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</si>
  <si>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</si>
  <si>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</si>
  <si>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</si>
  <si>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</si>
  <si>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</si>
  <si>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</si>
  <si>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</si>
  <si>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</si>
  <si>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</si>
  <si>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</si>
  <si>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</si>
  <si>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</si>
  <si>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</si>
  <si>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</si>
  <si>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</si>
  <si>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</si>
  <si>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</si>
  <si>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</si>
  <si>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</si>
  <si>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</si>
  <si>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</si>
  <si>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</si>
  <si>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</si>
  <si>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</si>
  <si>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</si>
  <si>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</si>
  <si>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</si>
  <si>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</si>
  <si>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</si>
  <si>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</si>
  <si>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</si>
  <si>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</si>
  <si>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</si>
  <si>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</si>
  <si>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</si>
  <si>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</si>
  <si>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</si>
  <si>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</si>
  <si>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</si>
  <si>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</si>
  <si>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</si>
  <si>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</si>
  <si>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</si>
  <si>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</si>
  <si>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</si>
  <si>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</si>
  <si>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</si>
  <si>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</si>
  <si>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</si>
  <si>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</si>
  <si>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</si>
  <si>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</si>
  <si>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</si>
  <si>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</si>
  <si>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</si>
  <si>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</si>
  <si>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</si>
  <si>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</si>
  <si>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</si>
  <si>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</si>
  <si>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</si>
  <si>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</si>
  <si>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</si>
  <si>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</si>
  <si>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</si>
  <si>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</si>
  <si>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</si>
  <si>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</si>
  <si>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</si>
  <si>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</si>
  <si>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</si>
  <si>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</si>
  <si>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</si>
  <si>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</si>
  <si>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</si>
  <si>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</si>
  <si>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</si>
  <si>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</si>
  <si>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</si>
  <si>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</si>
  <si>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</si>
  <si>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</si>
  <si>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</si>
  <si>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</si>
  <si>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</si>
  <si>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</si>
  <si>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</si>
  <si>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</si>
  <si>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</si>
  <si>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</si>
  <si>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</si>
  <si>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</si>
  <si>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</si>
  <si>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</si>
  <si>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</si>
  <si>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</si>
  <si>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</si>
  <si>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</si>
  <si>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</si>
  <si>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</si>
  <si>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</si>
  <si>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</si>
  <si>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</si>
  <si>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</si>
  <si>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</si>
  <si>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</si>
  <si>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</si>
  <si>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</si>
  <si>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</si>
  <si>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</si>
  <si>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</si>
  <si>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</si>
  <si>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</si>
  <si>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</si>
  <si>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</si>
  <si>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</si>
  <si>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</si>
  <si>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</si>
  <si>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</si>
  <si>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</si>
  <si>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</si>
  <si>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</si>
  <si>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</si>
  <si>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</si>
  <si>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</si>
  <si>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</si>
  <si>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</si>
  <si>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</si>
  <si>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</si>
  <si>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</si>
  <si>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</si>
  <si>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</si>
  <si>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</si>
  <si>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</si>
  <si>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</si>
  <si>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</si>
  <si>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</si>
  <si>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</si>
  <si>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</si>
  <si>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</si>
  <si>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</si>
  <si>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</si>
  <si>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</si>
  <si>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</si>
  <si>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</si>
  <si>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</si>
  <si>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</si>
  <si>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</si>
  <si>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</si>
  <si>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</si>
  <si>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</si>
  <si>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</si>
  <si>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</si>
  <si>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</si>
  <si>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</si>
  <si>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</si>
  <si>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</si>
  <si>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</si>
  <si>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</si>
  <si>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</si>
  <si>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</si>
  <si>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</si>
  <si>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</si>
  <si>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</si>
  <si>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</si>
  <si>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</si>
  <si>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</si>
  <si>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</si>
  <si>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</si>
  <si>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</si>
  <si>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</si>
  <si>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</si>
  <si>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</si>
  <si>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</si>
  <si>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</si>
  <si>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</si>
  <si>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</si>
  <si>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</si>
  <si>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</si>
  <si>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</si>
  <si>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</si>
  <si>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</si>
  <si>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</si>
  <si>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</si>
  <si>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</si>
  <si>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</si>
  <si>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</si>
  <si>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</si>
  <si>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</si>
  <si>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</si>
  <si>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</si>
  <si>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</si>
  <si>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</si>
  <si>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</si>
  <si>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</si>
  <si>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</si>
  <si>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</si>
  <si>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</si>
  <si>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</si>
  <si>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</si>
  <si>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</si>
  <si>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</si>
  <si>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</si>
  <si>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</si>
  <si>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</si>
  <si>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</si>
  <si>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</si>
  <si>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</si>
  <si>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</si>
  <si>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</si>
  <si>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</si>
  <si>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</si>
  <si>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</si>
  <si>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</si>
  <si>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</si>
  <si>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</si>
  <si>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</si>
  <si>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</si>
  <si>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</si>
  <si>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</si>
  <si>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</si>
  <si>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</si>
  <si>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</si>
  <si>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</si>
  <si>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</si>
  <si>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</si>
  <si>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</si>
  <si>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</si>
  <si>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</si>
  <si>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</si>
  <si>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</si>
  <si>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</si>
  <si>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</si>
  <si>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</si>
  <si>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</si>
  <si>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</si>
  <si>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</si>
  <si>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</si>
  <si>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</si>
  <si>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</si>
  <si>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</si>
  <si>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</si>
  <si>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</si>
  <si>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</si>
  <si>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</si>
  <si>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</si>
  <si>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</si>
  <si>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</si>
  <si>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</si>
  <si>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</si>
  <si>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</si>
  <si>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</si>
  <si>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</si>
  <si>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</si>
  <si>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</si>
  <si>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</si>
  <si>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</si>
  <si>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</si>
  <si>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</si>
  <si>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</si>
  <si>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</si>
  <si>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</si>
  <si>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</si>
  <si>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</si>
  <si>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</si>
  <si>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</si>
  <si>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</si>
  <si>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</si>
  <si>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</si>
  <si>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</si>
  <si>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</si>
  <si>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</si>
  <si>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</si>
  <si>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</si>
  <si>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</si>
  <si>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</si>
  <si>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</si>
  <si>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</si>
  <si>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</si>
  <si>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</si>
  <si>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</si>
  <si>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</si>
  <si>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</si>
  <si>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</si>
  <si>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</si>
  <si>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</si>
  <si>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</si>
  <si>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</si>
  <si>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</si>
  <si>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</si>
  <si>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</si>
  <si>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</si>
  <si>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</si>
  <si>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</si>
  <si>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</si>
  <si>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</si>
  <si>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</si>
  <si>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</si>
  <si>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</si>
  <si>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</si>
  <si>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</si>
  <si>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</si>
  <si>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</si>
  <si>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</si>
  <si>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</si>
  <si>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</si>
  <si>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</si>
  <si>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</si>
  <si>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</si>
  <si>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</si>
  <si>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</si>
  <si>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</si>
  <si>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</si>
  <si>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</si>
  <si>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</si>
  <si>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</si>
  <si>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</si>
  <si>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</si>
  <si>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</si>
  <si>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</si>
  <si>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</si>
  <si>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</si>
  <si>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</si>
  <si>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</si>
  <si>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</si>
  <si>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</si>
  <si>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</si>
  <si>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</si>
  <si>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</si>
  <si>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</si>
  <si>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</si>
  <si>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</si>
  <si>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</si>
  <si>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</si>
  <si>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</si>
  <si>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</si>
  <si>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</si>
  <si>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</si>
  <si>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</si>
  <si>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</si>
  <si>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</si>
  <si>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</si>
  <si>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</si>
  <si>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</si>
  <si>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</si>
  <si>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</si>
  <si>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</si>
  <si>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</si>
  <si>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</si>
  <si>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</si>
  <si>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</si>
  <si>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</si>
  <si>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</si>
  <si>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</si>
  <si>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</si>
  <si>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</si>
  <si>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</si>
  <si>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</si>
  <si>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</si>
  <si>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</si>
  <si>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</si>
  <si>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</si>
  <si>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</si>
  <si>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</si>
  <si>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</si>
  <si>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</si>
  <si>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</si>
  <si>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</si>
  <si>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</si>
  <si>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</si>
  <si>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</si>
  <si>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</si>
  <si>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</si>
  <si>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</si>
  <si>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</si>
  <si>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</si>
  <si>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</si>
  <si>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</si>
  <si>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</si>
  <si>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</si>
  <si>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</si>
  <si>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</si>
  <si>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</si>
  <si>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</si>
  <si>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</si>
  <si>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</si>
  <si>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</si>
  <si>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</si>
  <si>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</si>
  <si>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</si>
  <si>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</si>
  <si>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</si>
  <si>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</si>
  <si>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</si>
  <si>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</si>
  <si>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</si>
  <si>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</si>
  <si>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</si>
  <si>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</si>
  <si>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</si>
  <si>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</si>
  <si>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</si>
  <si>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</si>
  <si>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</si>
  <si>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</si>
  <si>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</si>
  <si>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</si>
  <si>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</si>
  <si>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</si>
  <si>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</si>
  <si>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</si>
  <si>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</si>
  <si>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</si>
  <si>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</si>
  <si>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</si>
  <si>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</si>
  <si>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</si>
  <si>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</si>
  <si>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</si>
  <si>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</si>
  <si>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</si>
  <si>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</si>
  <si>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</si>
  <si>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</si>
  <si>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</si>
  <si>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</si>
  <si>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</si>
  <si>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</si>
  <si>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</si>
  <si>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</si>
  <si>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</si>
  <si>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</si>
  <si>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</si>
  <si>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</si>
  <si>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</si>
  <si>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</si>
  <si>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</si>
  <si>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</si>
  <si>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</si>
  <si>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</si>
  <si>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</si>
  <si>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</si>
  <si>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</si>
  <si>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</si>
  <si>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</si>
  <si>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</si>
  <si>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</si>
  <si>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</si>
  <si>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</si>
  <si>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</si>
  <si>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</si>
  <si>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</si>
  <si>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</si>
  <si>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</si>
  <si>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</si>
  <si>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</si>
  <si>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</si>
  <si>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</si>
  <si>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</si>
  <si>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</si>
  <si>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</si>
  <si>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</si>
  <si>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</si>
  <si>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</si>
  <si>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</si>
  <si>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</si>
  <si>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</si>
  <si>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</si>
  <si>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</si>
  <si>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</si>
  <si>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</si>
  <si>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</si>
  <si>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</si>
  <si>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</si>
  <si>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</si>
  <si>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</si>
  <si>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</si>
  <si>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</si>
  <si>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</si>
  <si>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</si>
  <si>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</si>
  <si>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</si>
  <si>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</si>
  <si>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</si>
  <si>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</si>
  <si>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</si>
  <si>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</si>
  <si>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</si>
  <si>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</si>
  <si>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</si>
  <si>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</si>
  <si>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</si>
  <si>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</si>
  <si>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</si>
  <si>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</si>
  <si>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</si>
  <si>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</si>
  <si>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</si>
  <si>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</si>
  <si>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</si>
  <si>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</si>
  <si>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</si>
  <si>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</si>
  <si>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</si>
  <si>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</si>
  <si>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</si>
  <si>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</si>
  <si>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</si>
  <si>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</si>
  <si>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</si>
  <si>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</si>
  <si>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</si>
  <si>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</si>
  <si>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</si>
  <si>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</si>
  <si>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</si>
  <si>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</si>
  <si>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</si>
  <si>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</si>
  <si>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</si>
  <si>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</si>
  <si>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</si>
  <si>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</si>
  <si>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</si>
  <si>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</si>
  <si>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</si>
  <si>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</si>
  <si>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</si>
  <si>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</si>
  <si>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</si>
  <si>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</si>
  <si>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</si>
  <si>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</si>
  <si>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</si>
  <si>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</si>
  <si>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</si>
  <si>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</si>
  <si>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</si>
  <si>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</si>
  <si>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</si>
  <si>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</si>
  <si>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</si>
  <si>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</si>
  <si>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</si>
  <si>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</si>
  <si>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</si>
  <si>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</si>
  <si>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</si>
  <si>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</si>
  <si>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</si>
  <si>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</si>
  <si>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</si>
  <si>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</si>
  <si>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</si>
  <si>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</si>
  <si>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</si>
  <si>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</si>
  <si>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</si>
  <si>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</si>
  <si>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</si>
  <si>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</si>
  <si>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</si>
  <si>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</si>
  <si>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</si>
  <si>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</si>
  <si>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</si>
  <si>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</si>
  <si>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</si>
  <si>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</si>
  <si>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</si>
  <si>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</si>
  <si>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</si>
  <si>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</si>
  <si>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</si>
  <si>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</si>
  <si>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</si>
  <si>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</si>
  <si>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</si>
  <si>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</si>
  <si>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</si>
  <si>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</si>
  <si>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</si>
  <si>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</si>
  <si>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</si>
  <si>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</si>
  <si>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</si>
  <si>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</si>
  <si>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</si>
  <si>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</si>
  <si>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</si>
  <si>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</si>
  <si>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</si>
  <si>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</si>
  <si>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</si>
  <si>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</si>
  <si>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</si>
  <si>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</si>
  <si>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</si>
  <si>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</si>
  <si>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</si>
  <si>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</si>
  <si>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</si>
  <si>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</si>
  <si>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</si>
  <si>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</si>
  <si>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</si>
  <si>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</si>
  <si>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</si>
  <si>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</si>
  <si>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</si>
  <si>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</si>
  <si>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</si>
  <si>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</si>
  <si>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</si>
  <si>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</si>
  <si>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</si>
  <si>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</si>
  <si>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</si>
  <si>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</si>
  <si>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</si>
  <si>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</si>
  <si>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</si>
  <si>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</si>
  <si>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</si>
  <si>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</si>
  <si>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</si>
  <si>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</si>
  <si>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</si>
  <si>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</si>
  <si>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</si>
  <si>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</si>
  <si>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</si>
  <si>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</si>
  <si>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</si>
  <si>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</si>
  <si>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</si>
  <si>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</si>
  <si>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</si>
  <si>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</si>
  <si>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</si>
  <si>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</si>
  <si>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</si>
  <si>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</si>
  <si>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</si>
  <si>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</si>
  <si>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</si>
  <si>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</si>
  <si>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</si>
  <si>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</si>
  <si>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</si>
  <si>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</si>
  <si>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</si>
  <si>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</si>
  <si>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</si>
  <si>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</si>
  <si>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</si>
  <si>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</si>
  <si>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</si>
  <si>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</si>
  <si>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</si>
  <si>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</si>
  <si>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</si>
  <si>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</si>
  <si>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</si>
  <si>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</si>
  <si>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</si>
  <si>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</si>
  <si>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</si>
  <si>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</si>
  <si>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</si>
  <si>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</si>
  <si>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</si>
  <si>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</si>
  <si>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</si>
  <si>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</si>
  <si>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</si>
  <si>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</si>
  <si>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</si>
  <si>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</si>
  <si>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</si>
  <si>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</si>
  <si>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</si>
  <si>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</si>
  <si>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</si>
  <si>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</si>
  <si>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</si>
  <si>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</si>
  <si>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</si>
  <si>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</si>
  <si>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</si>
  <si>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</si>
  <si>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</si>
  <si>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</si>
  <si>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</si>
  <si>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</si>
  <si>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</si>
  <si>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</si>
  <si>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</si>
  <si>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</si>
  <si>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</si>
  <si>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</si>
  <si>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</si>
  <si>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</si>
  <si>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</si>
  <si>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</si>
  <si>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</si>
  <si>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</si>
  <si>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</si>
  <si>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</si>
  <si>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</si>
  <si>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</si>
  <si>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</si>
  <si>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</si>
  <si>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</si>
  <si>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</si>
  <si>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</si>
  <si>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</si>
  <si>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</si>
  <si>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</si>
  <si>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</si>
  <si>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</si>
  <si>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</si>
  <si>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</si>
  <si>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</si>
  <si>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</si>
  <si>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</si>
  <si>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</si>
  <si>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</si>
  <si>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</si>
  <si>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</si>
  <si>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</si>
  <si>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</si>
  <si>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</si>
  <si>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</si>
  <si>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</si>
  <si>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</si>
  <si>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</si>
  <si>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</si>
  <si>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</si>
  <si>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</si>
  <si>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</si>
  <si>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</si>
  <si>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</si>
  <si>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</si>
  <si>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</si>
  <si>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</si>
  <si>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</si>
  <si>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</si>
  <si>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</si>
  <si>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</si>
  <si>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</si>
  <si>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</si>
  <si>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</si>
  <si>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</si>
  <si>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</si>
  <si>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</si>
  <si>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</si>
  <si>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</si>
  <si>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</si>
  <si>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</si>
  <si>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</si>
  <si>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</si>
  <si>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</si>
  <si>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</si>
  <si>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</si>
  <si>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</si>
  <si>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</si>
  <si>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</si>
  <si>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</si>
  <si>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</si>
  <si>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</si>
  <si>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</si>
  <si>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</si>
  <si>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</si>
  <si>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</si>
  <si>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</si>
  <si>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</si>
  <si>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</si>
  <si>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</si>
  <si>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</si>
  <si>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</si>
  <si>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</si>
  <si>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</si>
  <si>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</si>
  <si>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</si>
  <si>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</si>
  <si>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</si>
  <si>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</si>
  <si>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</si>
  <si>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</si>
  <si>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</si>
  <si>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</si>
  <si>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</si>
  <si>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</si>
  <si>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</si>
  <si>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</si>
  <si>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</si>
  <si>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</si>
  <si>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</si>
  <si>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</si>
  <si>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</si>
  <si>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</si>
  <si>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</si>
  <si>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</si>
  <si>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</si>
  <si>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</si>
  <si>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</si>
  <si>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</si>
  <si>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</si>
  <si>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</si>
  <si>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</si>
  <si>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</si>
  <si>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</si>
  <si>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</si>
  <si>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</si>
  <si>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</si>
  <si>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</si>
  <si>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</si>
  <si>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</si>
  <si>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</si>
  <si>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</si>
  <si>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</si>
  <si>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</si>
  <si>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</si>
  <si>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</si>
  <si>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</si>
  <si>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</si>
  <si>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</si>
  <si>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</si>
  <si>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</si>
  <si>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</si>
  <si>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</si>
  <si>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</si>
  <si>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</si>
  <si>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</si>
  <si>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</si>
  <si>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</si>
  <si>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</si>
  <si>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</si>
  <si>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</si>
  <si>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</si>
  <si>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</si>
  <si>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</si>
  <si>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</si>
  <si>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</si>
  <si>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</si>
  <si>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</si>
  <si>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</si>
  <si>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</si>
  <si>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</si>
  <si>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</si>
  <si>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</si>
  <si>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</si>
  <si>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</si>
  <si>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</si>
  <si>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</si>
  <si>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</si>
  <si>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</si>
  <si>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</si>
  <si>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</si>
  <si>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</si>
  <si>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</si>
  <si>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</si>
  <si>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</si>
  <si>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</si>
  <si>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</si>
  <si>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</si>
  <si>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</si>
  <si>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</si>
  <si>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</si>
  <si>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</si>
  <si>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</si>
  <si>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</si>
  <si>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</si>
  <si>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</si>
  <si>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</si>
  <si>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</si>
  <si>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</si>
  <si>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</si>
  <si>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</si>
  <si>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</si>
  <si>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</si>
  <si>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</si>
  <si>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</si>
  <si>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</si>
  <si>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</si>
  <si>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</si>
  <si>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</si>
  <si>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</si>
  <si>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</si>
  <si>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</si>
  <si>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</si>
  <si>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</si>
  <si>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</si>
  <si>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</si>
  <si>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</si>
  <si>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</si>
  <si>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</si>
  <si>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</si>
  <si>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</si>
  <si>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</si>
  <si>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</si>
  <si>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</si>
  <si>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</si>
  <si>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</si>
  <si>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</si>
  <si>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</si>
  <si>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</si>
  <si>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</si>
  <si>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</si>
  <si>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</si>
  <si>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</si>
  <si>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</si>
  <si>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</si>
  <si>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</si>
  <si>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</si>
  <si>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</si>
  <si>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</si>
  <si>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</si>
  <si>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</si>
  <si>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</si>
  <si>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</si>
  <si>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</si>
  <si>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</si>
  <si>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</si>
  <si>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</si>
  <si>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</si>
  <si>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</si>
  <si>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</si>
  <si>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</si>
  <si>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</si>
  <si>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</si>
  <si>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</si>
  <si>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</si>
  <si>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</si>
  <si>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</si>
  <si>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</si>
  <si>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</si>
  <si>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</si>
  <si>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</si>
  <si>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</si>
  <si>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</si>
  <si>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</si>
  <si>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</si>
  <si>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</si>
  <si>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</si>
  <si>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</si>
  <si>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</si>
  <si>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</si>
  <si>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</si>
  <si>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</si>
  <si>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</si>
  <si>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</si>
  <si>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</si>
  <si>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</si>
  <si>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</si>
  <si>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</si>
  <si>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</si>
  <si>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</si>
  <si>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</si>
  <si>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</si>
  <si>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</si>
  <si>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</si>
  <si>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</si>
  <si>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</si>
  <si>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</si>
  <si>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</si>
  <si>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</si>
  <si>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</si>
  <si>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</si>
  <si>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</si>
  <si>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</si>
  <si>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</si>
  <si>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</si>
  <si>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</si>
  <si>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</si>
  <si>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</si>
  <si>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</si>
  <si>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</si>
  <si>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</si>
  <si>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</si>
  <si>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</si>
  <si>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</si>
  <si>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</si>
  <si>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</si>
  <si>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</si>
  <si>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</si>
  <si>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</si>
  <si>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</si>
  <si>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</si>
  <si>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</si>
  <si>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</si>
  <si>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</si>
  <si>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</si>
  <si>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</si>
  <si>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</si>
  <si>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</si>
  <si>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</si>
  <si>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</si>
  <si>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</si>
  <si>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</si>
  <si>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</si>
  <si>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</si>
  <si>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</si>
  <si>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</si>
  <si>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</si>
  <si>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</si>
  <si>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</si>
  <si>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</si>
  <si>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</si>
  <si>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</si>
  <si>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</si>
  <si>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</si>
  <si>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</si>
  <si>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</si>
  <si>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</si>
  <si>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</si>
  <si>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</si>
  <si>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</si>
  <si>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</si>
  <si>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</si>
  <si>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</si>
  <si>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</si>
  <si>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</si>
  <si>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</si>
  <si>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</si>
  <si>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</si>
  <si>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</si>
  <si>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</si>
  <si>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</si>
  <si>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</si>
  <si>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</si>
  <si>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</si>
  <si>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</si>
  <si>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</si>
  <si>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</si>
  <si>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</si>
  <si>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</si>
  <si>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</si>
  <si>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</si>
  <si>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</si>
  <si>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</si>
  <si>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</si>
  <si>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</si>
  <si>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</si>
  <si>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</si>
  <si>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</si>
  <si>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</si>
  <si>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</si>
  <si>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</si>
  <si>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</si>
  <si>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</si>
  <si>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</si>
  <si>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</si>
  <si>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</si>
  <si>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</si>
  <si>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</si>
  <si>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</si>
  <si>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</si>
  <si>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</si>
  <si>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</si>
  <si>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</si>
  <si>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</si>
  <si>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</si>
  <si>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</si>
  <si>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</si>
  <si>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</si>
  <si>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</si>
  <si>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</si>
  <si>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</si>
  <si>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</si>
  <si>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</si>
  <si>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</si>
  <si>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</si>
  <si>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</si>
  <si>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</si>
  <si>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</si>
  <si>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</si>
  <si>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</si>
  <si>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</si>
  <si>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</si>
  <si>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</si>
  <si>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</si>
  <si>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</si>
  <si>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</si>
  <si>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</si>
  <si>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</si>
  <si>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</si>
  <si>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</si>
  <si>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</si>
  <si>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</si>
  <si>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</si>
  <si>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</si>
  <si>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</si>
  <si>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</si>
  <si>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</si>
  <si>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</si>
  <si>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</si>
  <si>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</si>
  <si>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</si>
  <si>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</si>
  <si>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</si>
  <si>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</si>
  <si>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</si>
  <si>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</si>
  <si>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</si>
  <si>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</si>
  <si>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</si>
  <si>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</si>
  <si>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</si>
  <si>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</si>
  <si>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</si>
  <si>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</si>
  <si>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</si>
  <si>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</si>
  <si>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</si>
  <si>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</si>
  <si>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</si>
  <si>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</si>
  <si>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</si>
  <si>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</si>
  <si>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</si>
  <si>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</si>
  <si>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</si>
  <si>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</si>
  <si>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</si>
  <si>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</si>
  <si>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</si>
  <si>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</si>
  <si>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</si>
  <si>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</si>
  <si>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</si>
  <si>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</si>
  <si>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</si>
  <si>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</si>
  <si>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</si>
  <si>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</si>
  <si>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</si>
  <si>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</si>
  <si>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</si>
  <si>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</si>
  <si>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</si>
  <si>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</si>
  <si>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</si>
  <si>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</si>
  <si>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</si>
  <si>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</si>
  <si>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</si>
  <si>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</si>
  <si>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</si>
  <si>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</si>
  <si>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</si>
  <si>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</si>
  <si>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</si>
  <si>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</si>
  <si>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</si>
  <si>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</si>
  <si>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</si>
  <si>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</si>
  <si>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</si>
  <si>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</si>
  <si>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</si>
  <si>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</si>
  <si>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</si>
  <si>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</si>
  <si>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</si>
  <si>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</si>
  <si>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</si>
  <si>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</si>
  <si>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</si>
  <si>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</si>
  <si>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</si>
  <si>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</si>
  <si>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</si>
  <si>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</si>
  <si>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</si>
  <si>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</si>
  <si>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</si>
  <si>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</si>
  <si>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</si>
  <si>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</si>
  <si>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</si>
  <si>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</si>
  <si>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</si>
  <si>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</si>
  <si>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</si>
  <si>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</si>
  <si>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</si>
  <si>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</si>
  <si>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</si>
  <si>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</si>
  <si>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</si>
  <si>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</si>
  <si>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</si>
  <si>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</si>
  <si>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</si>
  <si>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</si>
  <si>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</si>
  <si>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</si>
  <si>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</si>
  <si>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</si>
  <si>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</si>
  <si>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</si>
  <si>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</si>
  <si>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</si>
  <si>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</si>
  <si>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</si>
  <si>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</si>
  <si>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</si>
  <si>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</si>
  <si>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</si>
  <si>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</si>
  <si>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</si>
  <si>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</si>
  <si>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</si>
  <si>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</si>
  <si>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</si>
  <si>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</si>
  <si>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</si>
  <si>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</si>
  <si>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</si>
  <si>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</si>
  <si>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</si>
  <si>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</si>
  <si>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</si>
  <si>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</si>
  <si>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</si>
  <si>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</si>
  <si>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</si>
  <si>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</si>
  <si>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</si>
  <si>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</si>
  <si>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</si>
  <si>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</si>
  <si>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</si>
  <si>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</si>
  <si>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</si>
  <si>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</si>
  <si>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</si>
  <si>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</si>
  <si>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</si>
  <si>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</si>
  <si>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</si>
  <si>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</si>
  <si>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</si>
  <si>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</si>
  <si>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</si>
  <si>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</si>
  <si>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</si>
  <si>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</si>
  <si>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</si>
  <si>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</si>
  <si>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</si>
  <si>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</si>
  <si>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</si>
  <si>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</si>
  <si>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</si>
  <si>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</si>
  <si>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</si>
  <si>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</si>
  <si>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</si>
  <si>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</si>
  <si>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</si>
  <si>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</si>
  <si>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</si>
  <si>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</si>
  <si>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</si>
  <si>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</si>
  <si>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</si>
  <si>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</si>
  <si>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</si>
  <si>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</si>
  <si>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</si>
  <si>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</si>
  <si>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</si>
  <si>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</si>
  <si>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</si>
  <si>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</si>
  <si>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</si>
  <si>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</si>
  <si>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</si>
  <si>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</si>
  <si>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</si>
  <si>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</si>
  <si>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</si>
  <si>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</si>
  <si>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</si>
  <si>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</si>
  <si>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</si>
  <si>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</si>
  <si>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</si>
  <si>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</si>
  <si>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</si>
  <si>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</si>
  <si>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</si>
  <si>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</si>
  <si>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</si>
  <si>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</si>
  <si>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</si>
  <si>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</si>
  <si>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</si>
  <si>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</si>
  <si>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</si>
  <si>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</si>
  <si>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</si>
  <si>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</si>
  <si>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</si>
  <si>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</si>
  <si>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</si>
  <si>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</si>
  <si>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</si>
  <si>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</si>
  <si>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</si>
  <si>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</si>
  <si>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</si>
  <si>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</si>
  <si>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</si>
  <si>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</si>
  <si>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</si>
  <si>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</si>
  <si>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</si>
  <si>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</si>
  <si>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</si>
  <si>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</si>
  <si>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</si>
  <si>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</si>
  <si>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</si>
  <si>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</si>
  <si>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</si>
  <si>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</si>
  <si>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</si>
  <si>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</si>
  <si>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</si>
  <si>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</si>
  <si>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</si>
  <si>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</si>
  <si>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</si>
  <si>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</si>
  <si>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</si>
  <si>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</si>
  <si>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</si>
  <si>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</si>
  <si>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</si>
  <si>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</si>
  <si>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</si>
  <si>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</si>
  <si>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</si>
  <si>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</si>
  <si>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</si>
  <si>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</si>
  <si>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</si>
  <si>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</si>
  <si>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</si>
  <si>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</si>
  <si>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</si>
  <si>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</si>
  <si>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</si>
  <si>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</si>
  <si>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</si>
  <si>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</si>
  <si>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</si>
  <si>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</si>
  <si>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</si>
  <si>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</si>
  <si>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</si>
  <si>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</si>
  <si>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</si>
  <si>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</si>
  <si>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</si>
  <si>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</si>
  <si>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</si>
  <si>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</si>
  <si>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</si>
  <si>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</si>
  <si>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</si>
  <si>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</si>
  <si>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</si>
  <si>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</si>
  <si>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</si>
  <si>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</si>
  <si>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</si>
  <si>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</si>
  <si>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</si>
  <si>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</si>
  <si>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</si>
  <si>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</si>
  <si>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</si>
  <si>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</si>
  <si>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</si>
  <si>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</si>
  <si>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</si>
  <si>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</si>
  <si>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</si>
  <si>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</si>
  <si>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</si>
  <si>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</si>
  <si>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</si>
  <si>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</si>
  <si>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</si>
  <si>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</si>
  <si>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</si>
  <si>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</si>
  <si>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</si>
  <si>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</si>
  <si>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</si>
  <si>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</si>
  <si>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</si>
  <si>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</si>
  <si>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</si>
  <si>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</si>
  <si>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</si>
  <si>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</si>
  <si>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</si>
  <si>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</si>
  <si>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</si>
  <si>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</si>
  <si>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</si>
  <si>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</si>
  <si>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</si>
  <si>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</si>
  <si>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</si>
  <si>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</si>
  <si>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</si>
  <si>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</si>
  <si>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</si>
  <si>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</si>
  <si>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</si>
  <si>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</si>
  <si>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</si>
  <si>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</si>
  <si>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</si>
  <si>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</si>
  <si>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</si>
  <si>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</si>
  <si>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</si>
  <si>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</si>
  <si>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</si>
  <si>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</si>
  <si>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</si>
  <si>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</si>
  <si>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</si>
  <si>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</si>
  <si>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</si>
  <si>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</si>
  <si>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</si>
  <si>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</si>
  <si>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</si>
  <si>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</si>
  <si>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</si>
  <si>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</si>
  <si>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</si>
  <si>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</si>
  <si>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</si>
  <si>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</si>
  <si>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</si>
  <si>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</si>
  <si>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</si>
  <si>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</si>
  <si>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</si>
  <si>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</si>
  <si>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</si>
  <si>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</si>
  <si>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</si>
  <si>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</si>
  <si>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</si>
  <si>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</si>
  <si>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</si>
  <si>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</si>
  <si>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</si>
  <si>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</si>
  <si>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</si>
  <si>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</si>
  <si>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</si>
  <si>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</si>
  <si>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</si>
  <si>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</si>
  <si>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</si>
  <si>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</si>
  <si>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</si>
  <si>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</si>
  <si>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</si>
  <si>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</si>
  <si>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</si>
  <si>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</si>
  <si>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</si>
  <si>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</si>
  <si>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</si>
  <si>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</si>
  <si>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</si>
  <si>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</si>
  <si>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</si>
  <si>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</si>
  <si>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</si>
  <si>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</si>
  <si>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</si>
  <si>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</si>
  <si>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</si>
  <si>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</si>
  <si>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</si>
  <si>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</si>
  <si>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</si>
  <si>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</si>
  <si>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</si>
  <si>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</si>
  <si>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</si>
  <si>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</si>
  <si>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</si>
  <si>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</si>
  <si>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</si>
  <si>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</si>
  <si>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</si>
  <si>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</si>
  <si>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</si>
  <si>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</si>
  <si>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</si>
  <si>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</si>
  <si>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</si>
  <si>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</si>
  <si>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</si>
  <si>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</si>
  <si>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</si>
  <si>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</si>
  <si>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</si>
  <si>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</si>
  <si>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</si>
  <si>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</si>
  <si>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</si>
  <si>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</si>
  <si>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</si>
  <si>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</si>
  <si>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</si>
  <si>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</si>
  <si>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</si>
  <si>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</si>
  <si>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</si>
  <si>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</si>
  <si>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</si>
  <si>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</si>
  <si>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</si>
  <si>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</si>
  <si>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</si>
  <si>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</si>
  <si>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</si>
  <si>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</si>
  <si>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</si>
  <si>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</si>
  <si>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</si>
  <si>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</si>
  <si>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</si>
  <si>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</si>
  <si>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</si>
  <si>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</si>
  <si>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</si>
  <si>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</si>
  <si>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</si>
  <si>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</si>
  <si>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</si>
  <si>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</si>
  <si>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</si>
  <si>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</si>
  <si>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</si>
  <si>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</si>
  <si>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</si>
  <si>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</si>
  <si>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</si>
  <si>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</si>
  <si>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</si>
  <si>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</si>
  <si>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</si>
  <si>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</si>
  <si>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</si>
  <si>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</si>
  <si>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</si>
  <si>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</si>
  <si>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</si>
  <si>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</si>
  <si>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</si>
  <si>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</si>
  <si>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</si>
  <si>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</si>
  <si>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</si>
  <si>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</si>
  <si>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</si>
  <si>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</si>
  <si>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</si>
  <si>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</si>
  <si>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</si>
  <si>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</si>
  <si>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</si>
  <si>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</si>
  <si>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</si>
  <si>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</si>
  <si>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</si>
  <si>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</si>
  <si>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</si>
  <si>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</si>
  <si>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</si>
  <si>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</si>
  <si>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</si>
  <si>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</si>
  <si>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</si>
  <si>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</si>
  <si>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</si>
  <si>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</si>
  <si>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</si>
  <si>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</si>
  <si>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</si>
  <si>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</si>
  <si>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</si>
  <si>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</si>
  <si>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</si>
  <si>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</si>
  <si>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</si>
  <si>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</si>
  <si>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</si>
  <si>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</si>
  <si>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</si>
  <si>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</si>
  <si>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</si>
  <si>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</si>
  <si>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</si>
  <si>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</si>
  <si>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</si>
  <si>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</si>
  <si>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</si>
  <si>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</si>
  <si>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</si>
  <si>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</si>
  <si>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</si>
  <si>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</si>
  <si>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</si>
  <si>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</si>
  <si>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</si>
  <si>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</si>
  <si>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</si>
  <si>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</si>
  <si>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</si>
  <si>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</si>
  <si>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</si>
  <si>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</si>
  <si>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</si>
  <si>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</si>
  <si>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</si>
  <si>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</si>
  <si>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</si>
  <si>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</si>
  <si>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</si>
  <si>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</si>
  <si>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</si>
  <si>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</si>
  <si>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</si>
  <si>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</si>
  <si>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</si>
  <si>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</si>
  <si>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</si>
  <si>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</si>
  <si>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</si>
  <si>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</si>
  <si>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</si>
  <si>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</si>
  <si>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</si>
  <si>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</si>
  <si>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</si>
  <si>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</si>
  <si>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</si>
  <si>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</si>
  <si>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</si>
  <si>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</si>
  <si>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</si>
  <si>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</si>
  <si>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</si>
  <si>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</si>
  <si>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</si>
  <si>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</si>
  <si>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</si>
  <si>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</si>
  <si>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</si>
  <si>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</si>
  <si>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</si>
  <si>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</si>
  <si>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</si>
  <si>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</si>
  <si>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</si>
  <si>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</si>
  <si>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</si>
  <si>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</si>
  <si>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</si>
  <si>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</si>
  <si>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</si>
  <si>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</si>
  <si>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</si>
  <si>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</si>
  <si>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</si>
  <si>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</si>
  <si>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</si>
  <si>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</si>
  <si>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</si>
  <si>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</si>
  <si>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</si>
  <si>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</si>
  <si>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</si>
  <si>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</si>
  <si>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</si>
  <si>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</si>
  <si>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</si>
  <si>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</si>
  <si>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</si>
  <si>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</si>
  <si>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</si>
  <si>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</si>
  <si>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</si>
  <si>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</si>
  <si>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</si>
  <si>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</si>
  <si>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</si>
  <si>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</si>
  <si>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</si>
  <si>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</si>
  <si>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</si>
  <si>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</si>
  <si>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</si>
  <si>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</si>
  <si>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</si>
  <si>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</si>
  <si>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</si>
  <si>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</si>
  <si>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</si>
  <si>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</si>
  <si>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</si>
  <si>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</si>
  <si>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</si>
  <si>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</si>
  <si>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</si>
  <si>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</si>
  <si>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</si>
  <si>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</si>
  <si>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</si>
  <si>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</si>
  <si>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</si>
  <si>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</si>
  <si>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</si>
  <si>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</si>
  <si>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</si>
  <si>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</si>
  <si>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</si>
  <si>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</si>
  <si>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</si>
  <si>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</si>
  <si>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</si>
  <si>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</si>
  <si>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</si>
  <si>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</si>
  <si>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</si>
  <si>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</si>
  <si>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</si>
  <si>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</si>
  <si>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</si>
  <si>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</si>
  <si>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</si>
  <si>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</si>
  <si>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</si>
  <si>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</si>
  <si>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</si>
  <si>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</si>
  <si>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</si>
  <si>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</si>
  <si>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</si>
  <si>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</si>
  <si>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</si>
  <si>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</si>
  <si>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</si>
  <si>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</si>
  <si>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</si>
  <si>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</si>
  <si>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</si>
  <si>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</si>
  <si>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</si>
  <si>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</si>
  <si>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</si>
  <si>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</si>
  <si>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</si>
  <si>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</si>
  <si>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</si>
  <si>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</si>
  <si>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</si>
  <si>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</si>
  <si>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</si>
  <si>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</si>
  <si>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</si>
  <si>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</si>
  <si>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</si>
  <si>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</si>
  <si>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</si>
  <si>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</si>
  <si>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</si>
  <si>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</si>
  <si>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</si>
  <si>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</si>
  <si>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</si>
  <si>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</si>
  <si>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</si>
  <si>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</si>
  <si>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</si>
  <si>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</si>
  <si>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</si>
  <si>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</si>
  <si>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</si>
  <si>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</si>
  <si>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</si>
  <si>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</si>
  <si>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</si>
  <si>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</si>
  <si>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</si>
  <si>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</si>
  <si>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</si>
  <si>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</si>
  <si>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</si>
  <si>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</si>
  <si>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</si>
  <si>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</si>
  <si>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</si>
  <si>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</si>
  <si>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</si>
  <si>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</si>
  <si>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</si>
  <si>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</si>
  <si>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</si>
  <si>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</si>
  <si>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</si>
  <si>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</si>
  <si>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</si>
  <si>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</si>
  <si>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</si>
  <si>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</si>
  <si>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</si>
  <si>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</si>
  <si>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</si>
  <si>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</si>
  <si>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</si>
  <si>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</si>
  <si>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</si>
  <si>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</si>
  <si>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</si>
  <si>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</si>
  <si>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</si>
  <si>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</si>
  <si>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</si>
  <si>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</si>
  <si>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</si>
  <si>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</si>
  <si>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</si>
  <si>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</si>
  <si>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</si>
  <si>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</si>
  <si>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</si>
  <si>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</si>
  <si>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</si>
  <si>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</si>
  <si>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</si>
  <si>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</si>
  <si>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</si>
  <si>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</si>
  <si>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</si>
  <si>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</si>
  <si>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</si>
  <si>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</si>
  <si>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</si>
  <si>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</si>
  <si>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</si>
  <si>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</si>
  <si>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</si>
  <si>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</si>
  <si>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</si>
  <si>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</si>
  <si>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</si>
  <si>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</si>
  <si>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</si>
  <si>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</si>
  <si>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</si>
  <si>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</si>
  <si>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</si>
  <si>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</si>
  <si>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</si>
  <si>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</si>
  <si>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</si>
  <si>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</si>
  <si>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</si>
  <si>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</si>
  <si>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</si>
  <si>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</si>
  <si>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</si>
  <si>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</si>
  <si>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</si>
  <si>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</si>
  <si>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</si>
  <si>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</si>
  <si>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</si>
  <si>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</si>
  <si>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</si>
  <si>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</si>
  <si>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</si>
  <si>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</si>
  <si>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</si>
  <si>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</si>
  <si>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</si>
  <si>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</si>
  <si>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</si>
  <si>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</si>
  <si>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</si>
  <si>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</si>
  <si>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</si>
  <si>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</si>
  <si>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</si>
  <si>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</si>
  <si>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</si>
  <si>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</si>
  <si>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</si>
  <si>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</si>
  <si>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</si>
  <si>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</si>
  <si>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</si>
  <si>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</si>
  <si>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</si>
  <si>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</si>
  <si>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</si>
  <si>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</si>
  <si>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</si>
  <si>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</si>
  <si>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</si>
  <si>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</si>
  <si>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</si>
  <si>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</si>
  <si>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</si>
  <si>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</si>
  <si>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</si>
  <si>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</si>
  <si>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</si>
  <si>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</si>
  <si>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</si>
  <si>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</si>
  <si>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</si>
  <si>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</si>
  <si>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</si>
  <si>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</si>
  <si>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</si>
  <si>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</si>
  <si>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</si>
  <si>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</si>
  <si>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</si>
  <si>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</si>
  <si>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</si>
  <si>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</si>
  <si>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</si>
  <si>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</si>
  <si>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</si>
  <si>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</si>
  <si>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</si>
  <si>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</si>
  <si>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</si>
  <si>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</si>
  <si>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</si>
  <si>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</si>
  <si>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</si>
  <si>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</si>
  <si>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</si>
  <si>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</si>
  <si>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</si>
  <si>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</si>
  <si>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</si>
  <si>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</si>
  <si>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</si>
  <si>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</si>
  <si>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</si>
  <si>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</si>
  <si>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</si>
  <si>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</si>
  <si>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</si>
  <si>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</si>
  <si>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</si>
  <si>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</si>
  <si>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</si>
  <si>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</si>
  <si>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</si>
  <si>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</si>
  <si>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</si>
  <si>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</si>
  <si>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</si>
  <si>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</si>
  <si>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</si>
  <si>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</si>
  <si>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</si>
  <si>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</si>
  <si>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</si>
  <si>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</si>
  <si>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</si>
  <si>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</si>
  <si>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</si>
  <si>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</si>
  <si>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</si>
  <si>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</si>
  <si>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</si>
  <si>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</si>
  <si>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</si>
  <si>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</si>
  <si>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</si>
  <si>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</si>
  <si>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</si>
  <si>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</si>
  <si>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</si>
  <si>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</si>
  <si>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</si>
  <si>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</si>
  <si>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</si>
  <si>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</si>
  <si>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</si>
  <si>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</si>
  <si>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</si>
  <si>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</si>
  <si>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</si>
  <si>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</si>
  <si>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</si>
  <si>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</si>
  <si>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</si>
  <si>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</si>
  <si>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</si>
  <si>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</si>
  <si>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</si>
  <si>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</si>
  <si>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</si>
  <si>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</si>
  <si>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</si>
  <si>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</si>
  <si>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</si>
  <si>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</si>
  <si>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</si>
  <si>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</si>
  <si>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</si>
  <si>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</si>
  <si>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</si>
  <si>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</si>
  <si>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</si>
  <si>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</si>
  <si>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</si>
  <si>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</si>
  <si>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</si>
  <si>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</si>
  <si>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</si>
  <si>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</si>
  <si>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</si>
  <si>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</si>
  <si>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</si>
  <si>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</si>
  <si>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</si>
  <si>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</si>
  <si>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</si>
  <si>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</si>
  <si>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</si>
  <si>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</si>
  <si>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</si>
  <si>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</si>
  <si>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</si>
  <si>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</si>
  <si>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</si>
  <si>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</si>
  <si>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</si>
  <si>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</si>
  <si>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</si>
  <si>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</si>
  <si>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</si>
  <si>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</si>
  <si>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</si>
  <si>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</si>
  <si>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</si>
  <si>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</si>
  <si>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</si>
  <si>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</si>
  <si>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</si>
  <si>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</si>
  <si>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</si>
  <si>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</si>
  <si>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</si>
  <si>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</si>
  <si>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</si>
  <si>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</si>
  <si>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</si>
  <si>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</si>
  <si>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</si>
  <si>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</si>
  <si>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</si>
  <si>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</si>
  <si>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</si>
  <si>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</si>
  <si>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</si>
  <si>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</si>
  <si>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</si>
  <si>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</si>
  <si>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</si>
  <si>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</si>
  <si>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</si>
  <si>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</si>
  <si>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</si>
  <si>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</si>
  <si>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</si>
  <si>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</si>
  <si>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</si>
  <si>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</si>
  <si>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</si>
  <si>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</si>
  <si>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</si>
  <si>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</si>
  <si>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</si>
  <si>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</si>
  <si>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</si>
  <si>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</si>
  <si>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</si>
  <si>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</si>
  <si>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</si>
  <si>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</si>
  <si>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</si>
  <si>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</si>
  <si>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</si>
  <si>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</si>
  <si>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</si>
  <si>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</si>
  <si>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</si>
  <si>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</si>
  <si>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</si>
  <si>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</si>
  <si>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</si>
  <si>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</si>
  <si>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</si>
  <si>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</si>
  <si>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</si>
  <si>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</si>
  <si>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</si>
  <si>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</si>
  <si>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</si>
  <si>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</si>
  <si>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</si>
  <si>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</si>
  <si>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</si>
  <si>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</si>
  <si>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</si>
  <si>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</si>
  <si>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</si>
  <si>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</si>
  <si>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</si>
  <si>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</si>
  <si>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</si>
  <si>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</si>
  <si>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</si>
  <si>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</si>
  <si>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</si>
  <si>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</si>
  <si>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</si>
  <si>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</si>
  <si>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</si>
  <si>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</si>
  <si>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</si>
  <si>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</si>
  <si>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</si>
  <si>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</si>
  <si>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</si>
  <si>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</si>
  <si>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</si>
  <si>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</si>
  <si>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</si>
  <si>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</si>
  <si>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</si>
  <si>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</si>
  <si>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</si>
  <si>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</si>
  <si>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</si>
  <si>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</si>
  <si>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</si>
  <si>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</si>
  <si>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</si>
  <si>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</si>
  <si>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</si>
  <si>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</si>
  <si>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</si>
  <si>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</si>
  <si>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</si>
  <si>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</si>
  <si>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</si>
  <si>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</si>
  <si>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</si>
  <si>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</si>
  <si>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</si>
  <si>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</si>
  <si>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</si>
  <si>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</si>
  <si>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</si>
  <si>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</si>
  <si>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</si>
  <si>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</si>
  <si>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</si>
  <si>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</si>
  <si>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</si>
  <si>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</si>
  <si>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</si>
  <si>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</si>
  <si>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</si>
  <si>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</si>
  <si>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</si>
  <si>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</si>
  <si>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</si>
  <si>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</si>
  <si>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</si>
  <si>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</si>
  <si>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</si>
  <si>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</si>
  <si>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</si>
  <si>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</si>
  <si>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</si>
  <si>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</si>
  <si>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</si>
  <si>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</si>
  <si>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</si>
  <si>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</si>
  <si>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</si>
  <si>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</si>
  <si>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</si>
  <si>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</si>
  <si>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</si>
  <si>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</si>
  <si>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</si>
  <si>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</si>
  <si>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</si>
  <si>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</si>
  <si>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</si>
  <si>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</si>
  <si>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</si>
  <si>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</si>
  <si>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</si>
  <si>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</si>
  <si>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</si>
  <si>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</si>
  <si>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</si>
  <si>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</si>
  <si>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</si>
  <si>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</si>
  <si>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</si>
  <si>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</si>
  <si>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</si>
  <si>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</si>
  <si>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</si>
  <si>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</si>
  <si>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</si>
  <si>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</si>
  <si>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</si>
  <si>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</si>
  <si>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</si>
  <si>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</si>
  <si>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</si>
  <si>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</si>
  <si>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</si>
  <si>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</si>
  <si>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</si>
  <si>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</si>
  <si>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</si>
  <si>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</si>
  <si>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</si>
  <si>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</si>
  <si>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</si>
  <si>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</si>
  <si>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</si>
  <si>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</si>
  <si>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</si>
  <si>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</si>
  <si>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</si>
  <si>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</si>
  <si>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</si>
  <si>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</si>
  <si>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</si>
  <si>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</si>
  <si>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</si>
  <si>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</si>
  <si>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</si>
  <si>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</si>
  <si>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</si>
  <si>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</si>
  <si>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</si>
  <si>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</si>
  <si>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</si>
  <si>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</si>
  <si>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</si>
  <si>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</si>
  <si>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</si>
  <si>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</si>
  <si>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</si>
  <si>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</si>
  <si>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</si>
  <si>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</si>
  <si>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</si>
  <si>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</si>
  <si>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</si>
  <si>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</si>
  <si>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</si>
  <si>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</si>
  <si>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</si>
  <si>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</si>
  <si>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</si>
  <si>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</si>
  <si>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</si>
  <si>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</si>
  <si>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</si>
  <si>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</si>
  <si>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</si>
  <si>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</si>
  <si>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</si>
  <si>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</si>
  <si>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</si>
  <si>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</si>
  <si>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</si>
  <si>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</si>
  <si>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</si>
  <si>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</si>
  <si>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</si>
  <si>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</si>
  <si>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</si>
  <si>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</si>
  <si>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</si>
  <si>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</si>
  <si>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</si>
  <si>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</si>
  <si>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</si>
  <si>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</si>
  <si>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</si>
  <si>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</si>
  <si>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</si>
  <si>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</si>
  <si>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</si>
  <si>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</si>
  <si>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</si>
  <si>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</si>
  <si>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</si>
  <si>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</si>
  <si>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</si>
  <si>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</si>
  <si>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</si>
  <si>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</si>
  <si>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</si>
  <si>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</si>
  <si>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</si>
  <si>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</si>
  <si>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</si>
  <si>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</si>
  <si>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</si>
  <si>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</si>
  <si>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</si>
  <si>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</si>
  <si>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</si>
  <si>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</si>
  <si>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</si>
  <si>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</si>
  <si>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</si>
  <si>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</si>
  <si>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</si>
  <si>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</si>
  <si>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</si>
  <si>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</si>
  <si>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</si>
  <si>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</si>
  <si>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</si>
  <si>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</si>
  <si>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</si>
  <si>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</si>
  <si>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</si>
  <si>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</si>
  <si>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</si>
  <si>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</si>
  <si>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</si>
  <si>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</si>
  <si>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</si>
  <si>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</si>
  <si>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</si>
  <si>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</si>
  <si>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</si>
  <si>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</si>
  <si>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</si>
  <si>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</si>
  <si>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</si>
  <si>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</si>
  <si>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</si>
  <si>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</si>
  <si>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</si>
  <si>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</si>
  <si>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</si>
  <si>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</si>
  <si>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</si>
  <si>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</si>
  <si>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</si>
  <si>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</si>
  <si>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</si>
  <si>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</si>
  <si>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</si>
  <si>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</si>
  <si>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</si>
  <si>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</si>
  <si>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</si>
  <si>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</si>
  <si>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</si>
  <si>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</si>
  <si>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</si>
  <si>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</si>
  <si>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</si>
  <si>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</si>
  <si>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</si>
  <si>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</si>
  <si>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</si>
  <si>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</si>
  <si>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</si>
  <si>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</si>
  <si>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</si>
  <si>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</si>
  <si>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</si>
  <si>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</si>
  <si>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</si>
  <si>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</si>
  <si>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</si>
  <si>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</si>
  <si>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</si>
  <si>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</si>
  <si>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</si>
  <si>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</si>
  <si>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</si>
  <si>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</si>
  <si>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</si>
  <si>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</si>
  <si>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</si>
  <si>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</si>
  <si>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</si>
  <si>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</si>
  <si>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</si>
  <si>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</si>
  <si>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</si>
  <si>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</si>
  <si>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</si>
  <si>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</si>
  <si>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</si>
  <si>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</si>
  <si>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</si>
  <si>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</si>
  <si>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</si>
  <si>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</si>
  <si>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</si>
  <si>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</si>
  <si>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</si>
  <si>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</si>
  <si>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</si>
  <si>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</si>
  <si>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</si>
  <si>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</si>
  <si>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</si>
  <si>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</si>
  <si>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</si>
  <si>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</si>
  <si>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</si>
  <si>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</si>
  <si>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</si>
  <si>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</si>
  <si>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</si>
  <si>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</si>
  <si>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</si>
  <si>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</si>
  <si>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</si>
  <si>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</si>
  <si>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</si>
  <si>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</si>
  <si>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</si>
  <si>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</si>
  <si>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</si>
  <si>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</si>
  <si>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</si>
  <si>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</si>
  <si>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</si>
  <si>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</si>
  <si>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</si>
  <si>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</si>
  <si>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</si>
  <si>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</si>
  <si>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</si>
  <si>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</si>
  <si>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</si>
  <si>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</si>
  <si>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</si>
  <si>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</si>
  <si>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</si>
  <si>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</si>
  <si>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</si>
  <si>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</si>
  <si>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</si>
  <si>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</si>
  <si>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</si>
  <si>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</si>
  <si>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</si>
  <si>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</si>
  <si>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</si>
  <si>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</si>
  <si>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</si>
  <si>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</si>
  <si>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</si>
  <si>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</si>
  <si>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</si>
  <si>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</si>
  <si>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</si>
  <si>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</si>
  <si>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</si>
  <si>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</si>
  <si>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</si>
  <si>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</si>
  <si>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</si>
  <si>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</si>
  <si>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</si>
  <si>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</si>
  <si>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</si>
  <si>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</si>
  <si>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</si>
  <si>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</si>
  <si>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</si>
  <si>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</si>
  <si>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</si>
  <si>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</si>
  <si>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</si>
  <si>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</si>
  <si>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</si>
  <si>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</si>
  <si>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</si>
  <si>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</si>
  <si>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</si>
  <si>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</si>
  <si>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</si>
  <si>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</si>
  <si>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</si>
  <si>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</si>
  <si>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</si>
  <si>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</si>
  <si>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</si>
  <si>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</si>
  <si>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</si>
  <si>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</si>
  <si>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</si>
  <si>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</si>
  <si>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</si>
  <si>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</si>
  <si>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</si>
  <si>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</si>
  <si>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</si>
  <si>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</si>
  <si>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</si>
  <si>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</si>
  <si>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</si>
  <si>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</si>
  <si>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</si>
  <si>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</si>
  <si>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</si>
  <si>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</si>
  <si>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</si>
  <si>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</si>
  <si>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</si>
  <si>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</si>
  <si>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</si>
  <si>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</si>
  <si>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</si>
  <si>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</si>
  <si>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</si>
  <si>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</si>
  <si>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</si>
  <si>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</si>
  <si>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</si>
  <si>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</si>
  <si>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</si>
  <si>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</si>
  <si>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</si>
  <si>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</si>
  <si>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</si>
  <si>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</si>
  <si>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</si>
  <si>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</si>
  <si>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</si>
  <si>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</si>
  <si>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</si>
  <si>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</si>
  <si>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</si>
  <si>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</si>
  <si>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</si>
  <si>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</si>
  <si>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</si>
  <si>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</si>
  <si>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</si>
  <si>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</si>
  <si>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</si>
  <si>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</si>
  <si>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</si>
  <si>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</si>
  <si>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</si>
  <si>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</si>
  <si>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</si>
  <si>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</si>
  <si>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</si>
  <si>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</si>
  <si>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</si>
  <si>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</si>
  <si>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</si>
  <si>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</si>
  <si>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</si>
  <si>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</si>
  <si>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</si>
  <si>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</si>
  <si>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</si>
  <si>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</si>
  <si>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</si>
  <si>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</si>
  <si>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</si>
  <si>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</si>
  <si>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</si>
  <si>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</si>
  <si>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</si>
  <si>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</si>
  <si>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</si>
  <si>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</si>
  <si>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</si>
  <si>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</si>
  <si>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</si>
  <si>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</si>
  <si>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</si>
  <si>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</si>
  <si>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</si>
  <si>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</si>
  <si>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</si>
  <si>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</si>
  <si>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</si>
  <si>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</si>
  <si>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</si>
  <si>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</si>
  <si>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</si>
  <si>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</si>
  <si>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</si>
  <si>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</si>
  <si>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</si>
  <si>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</si>
  <si>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</si>
  <si>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</si>
  <si>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</si>
  <si>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</si>
  <si>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</si>
  <si>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</si>
  <si>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</si>
  <si>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</si>
  <si>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</si>
  <si>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</si>
  <si>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</si>
  <si>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</si>
  <si>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</si>
  <si>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</si>
  <si>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</si>
  <si>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</si>
  <si>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</si>
  <si>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</si>
  <si>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</si>
  <si>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</si>
  <si>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</si>
  <si>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</si>
  <si>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</si>
  <si>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</si>
  <si>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</si>
  <si>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</si>
  <si>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</si>
  <si>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</si>
  <si>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</si>
  <si>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</si>
  <si>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</si>
  <si>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</si>
  <si>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</si>
  <si>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</si>
  <si>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</si>
  <si>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</si>
  <si>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</si>
  <si>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</si>
  <si>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</si>
  <si>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</si>
  <si>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</si>
  <si>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</si>
  <si>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</si>
  <si>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</si>
  <si>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</si>
  <si>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</si>
  <si>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</si>
  <si>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</si>
  <si>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</si>
  <si>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</si>
  <si>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</si>
  <si>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</si>
  <si>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</si>
  <si>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</si>
  <si>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</si>
  <si>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</si>
  <si>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</si>
  <si>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</si>
  <si>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</si>
  <si>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</si>
  <si>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</si>
  <si>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</si>
  <si>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</si>
  <si>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</si>
  <si>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</si>
  <si>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</si>
  <si>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</si>
  <si>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</si>
  <si>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</si>
  <si>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</si>
  <si>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</si>
  <si>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</si>
  <si>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</si>
  <si>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</si>
  <si>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</si>
  <si>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</si>
  <si>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</si>
  <si>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</si>
  <si>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</si>
  <si>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</si>
  <si>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</si>
  <si>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</si>
  <si>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</si>
  <si>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</si>
  <si>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</si>
  <si>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</si>
  <si>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</si>
  <si>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</si>
  <si>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</si>
  <si>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</si>
  <si>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</si>
  <si>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</si>
  <si>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</si>
  <si>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</si>
  <si>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</si>
  <si>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</si>
  <si>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</si>
  <si>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</si>
  <si>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</si>
  <si>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</si>
  <si>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</si>
  <si>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</si>
  <si>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</si>
  <si>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</si>
  <si>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</si>
  <si>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</si>
  <si>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</si>
  <si>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</si>
  <si>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</si>
  <si>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</si>
  <si>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</si>
  <si>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</si>
  <si>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</si>
  <si>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</si>
  <si>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</si>
  <si>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</si>
  <si>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</si>
  <si>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</si>
  <si>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</si>
  <si>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</si>
  <si>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</si>
  <si>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</si>
  <si>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</si>
  <si>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</si>
  <si>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</si>
  <si>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</si>
  <si>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</si>
  <si>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</si>
  <si>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</si>
  <si>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</si>
  <si>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</si>
  <si>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</si>
  <si>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</si>
  <si>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</si>
  <si>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</si>
  <si>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</si>
  <si>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</si>
  <si>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</si>
  <si>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</si>
  <si>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</si>
  <si>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</si>
  <si>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</si>
  <si>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</si>
  <si>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</si>
  <si>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</si>
  <si>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</si>
  <si>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</si>
  <si>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</si>
  <si>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</si>
  <si>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</si>
  <si>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</si>
  <si>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</si>
  <si>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</si>
  <si>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</si>
  <si>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</si>
  <si>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</si>
  <si>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</si>
  <si>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</si>
  <si>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</si>
  <si>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</si>
  <si>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</si>
  <si>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</si>
  <si>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</si>
  <si>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</si>
  <si>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</si>
  <si>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</si>
  <si>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</si>
  <si>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</si>
  <si>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</si>
  <si>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</si>
  <si>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</si>
  <si>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</si>
  <si>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</si>
  <si>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</si>
  <si>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</si>
  <si>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</si>
  <si>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</si>
  <si>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</si>
  <si>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</si>
  <si>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</si>
  <si>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</si>
  <si>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</si>
  <si>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</si>
  <si>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</si>
  <si>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</si>
  <si>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</si>
  <si>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</si>
  <si>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</si>
  <si>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</si>
  <si>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</si>
  <si>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</si>
  <si>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</si>
  <si>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</si>
  <si>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</si>
  <si>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</si>
  <si>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</si>
  <si>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</si>
  <si>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</si>
  <si>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</si>
  <si>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</si>
  <si>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</si>
  <si>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</si>
  <si>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</si>
  <si>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</si>
  <si>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</si>
  <si>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</si>
  <si>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</si>
  <si>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</si>
  <si>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</si>
  <si>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</si>
  <si>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</si>
  <si>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</si>
  <si>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</si>
  <si>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</si>
  <si>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</si>
  <si>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</si>
  <si>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</si>
  <si>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</si>
  <si>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</si>
  <si>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</si>
  <si>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</si>
  <si>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</si>
  <si>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</si>
  <si>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</si>
  <si>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</si>
  <si>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</si>
  <si>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</si>
  <si>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</si>
  <si>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</si>
  <si>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</si>
  <si>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</si>
  <si>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</si>
  <si>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</si>
  <si>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</si>
  <si>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</si>
  <si>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</si>
  <si>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</si>
  <si>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</si>
  <si>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</si>
  <si>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</si>
  <si>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</si>
  <si>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</si>
  <si>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</si>
  <si>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</si>
  <si>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</si>
  <si>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</si>
  <si>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</si>
  <si>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</si>
  <si>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</si>
  <si>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</si>
  <si>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</si>
  <si>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</si>
  <si>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</si>
  <si>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</si>
  <si>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</si>
  <si>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</si>
  <si>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</si>
  <si>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</si>
  <si>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</si>
  <si>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</si>
  <si>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</si>
  <si>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</si>
  <si>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</si>
  <si>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</si>
  <si>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</si>
  <si>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</si>
  <si>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</si>
  <si>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</si>
  <si>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</si>
  <si>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</si>
  <si>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</si>
  <si>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</si>
  <si>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</si>
  <si>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</si>
  <si>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</si>
  <si>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</si>
  <si>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</si>
  <si>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</si>
  <si>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</si>
  <si>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</si>
  <si>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</si>
  <si>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</si>
  <si>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</si>
  <si>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</si>
  <si>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</si>
  <si>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</si>
  <si>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</si>
  <si>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</si>
  <si>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</si>
  <si>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</si>
  <si>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</si>
  <si>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</si>
  <si>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</si>
  <si>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</si>
  <si>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</si>
  <si>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</si>
  <si>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</si>
  <si>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</si>
  <si>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</si>
  <si>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</si>
  <si>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</si>
  <si>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</si>
  <si>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</si>
  <si>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</si>
  <si>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</si>
  <si>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</si>
  <si>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</si>
  <si>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</si>
  <si>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</si>
  <si>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</si>
  <si>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</si>
  <si>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</si>
  <si>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</si>
  <si>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</si>
  <si>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</si>
  <si>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</si>
  <si>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</si>
  <si>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</si>
  <si>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</si>
  <si>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</si>
  <si>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</si>
  <si>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</si>
  <si>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</si>
  <si>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</si>
  <si>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</si>
  <si>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</si>
  <si>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</si>
  <si>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</si>
  <si>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</si>
  <si>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</si>
  <si>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</si>
  <si>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</si>
  <si>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</si>
  <si>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</si>
  <si>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</si>
  <si>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</si>
  <si>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</si>
  <si>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</si>
  <si>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</si>
  <si>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</si>
  <si>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</si>
  <si>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</si>
  <si>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</si>
  <si>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</si>
  <si>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</si>
  <si>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</si>
  <si>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</si>
  <si>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</si>
  <si>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</si>
  <si>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</si>
  <si>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</si>
  <si>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</si>
  <si>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</si>
  <si>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</si>
  <si>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</si>
  <si>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</si>
  <si>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</si>
  <si>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</si>
  <si>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</si>
  <si>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</si>
  <si>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</si>
  <si>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</si>
  <si>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</si>
  <si>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</si>
  <si>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</si>
  <si>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</si>
  <si>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</si>
  <si>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</si>
  <si>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</si>
  <si>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</si>
  <si>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</si>
  <si>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</si>
  <si>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</si>
  <si>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</si>
  <si>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</si>
  <si>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</si>
  <si>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</si>
  <si>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</si>
  <si>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</si>
  <si>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</si>
  <si>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</si>
  <si>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</si>
  <si>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</si>
  <si>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</si>
  <si>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</si>
  <si>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</si>
  <si>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</si>
  <si>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</si>
  <si>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</si>
  <si>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</si>
  <si>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</si>
  <si>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</si>
  <si>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</si>
  <si>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</si>
  <si>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</si>
  <si>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</si>
  <si>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</si>
  <si>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</si>
  <si>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</si>
  <si>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</si>
  <si>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</si>
  <si>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</si>
  <si>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</si>
  <si>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</si>
  <si>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</si>
  <si>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</si>
  <si>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</si>
  <si>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</si>
  <si>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</si>
  <si>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</si>
  <si>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</si>
  <si>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</si>
  <si>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</si>
  <si>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</si>
  <si>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</si>
  <si>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</si>
  <si>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</si>
  <si>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</si>
  <si>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</si>
  <si>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</si>
  <si>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</si>
  <si>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</si>
  <si>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</si>
  <si>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</si>
  <si>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</si>
  <si>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</si>
  <si>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</si>
  <si>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</si>
  <si>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</si>
  <si>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</si>
  <si>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</si>
  <si>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</si>
  <si>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</si>
  <si>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</si>
  <si>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</si>
  <si>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</si>
  <si>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</si>
  <si>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</si>
  <si>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</si>
  <si>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</si>
  <si>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</si>
  <si>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</si>
  <si>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</si>
  <si>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</si>
  <si>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</si>
  <si>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</si>
  <si>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</si>
  <si>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</si>
  <si>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</si>
  <si>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</si>
  <si>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</si>
  <si>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</si>
  <si>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</si>
  <si>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</si>
  <si>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</si>
  <si>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</si>
  <si>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</si>
  <si>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</si>
  <si>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</si>
  <si>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</si>
  <si>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</si>
  <si>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</si>
  <si>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</si>
  <si>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</si>
  <si>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</si>
  <si>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</si>
  <si>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</si>
  <si>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</si>
  <si>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</si>
  <si>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</si>
  <si>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</si>
  <si>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</si>
  <si>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</si>
  <si>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</si>
  <si>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</si>
  <si>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</si>
  <si>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</si>
  <si>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</si>
  <si>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</si>
  <si>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</si>
  <si>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</si>
  <si>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</si>
  <si>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</si>
  <si>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</si>
  <si>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</si>
  <si>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</si>
  <si>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</si>
  <si>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</si>
  <si>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</si>
  <si>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</si>
  <si>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</si>
  <si>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</si>
  <si>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</si>
  <si>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</si>
  <si>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</si>
  <si>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</si>
  <si>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</si>
  <si>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</si>
  <si>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</si>
  <si>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</si>
  <si>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</si>
  <si>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</si>
  <si>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</si>
  <si>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</si>
  <si>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</si>
  <si>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</si>
  <si>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</si>
  <si>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</si>
  <si>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</si>
  <si>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</si>
  <si>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</si>
  <si>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</si>
  <si>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</si>
  <si>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</si>
  <si>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</si>
  <si>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</si>
  <si>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</si>
  <si>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</si>
  <si>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</si>
  <si>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</si>
  <si>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</si>
  <si>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</si>
  <si>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</si>
  <si>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</si>
  <si>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</si>
  <si>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</si>
  <si>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</si>
  <si>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</si>
  <si>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</si>
  <si>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</si>
  <si>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</si>
  <si>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</si>
  <si>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</si>
  <si>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</si>
  <si>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</si>
  <si>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</si>
  <si>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</si>
  <si>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</si>
  <si>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</si>
  <si>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</si>
  <si>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</si>
  <si>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</si>
  <si>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</si>
  <si>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</si>
  <si>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</si>
  <si>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</si>
  <si>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</si>
  <si>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</si>
  <si>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</si>
  <si>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</si>
  <si>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</si>
  <si>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</si>
  <si>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</si>
  <si>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</si>
  <si>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</si>
  <si>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</si>
  <si>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</si>
  <si>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</si>
  <si>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</si>
  <si>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</si>
  <si>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</si>
  <si>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</si>
  <si>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</si>
  <si>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</si>
  <si>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</si>
  <si>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</si>
  <si>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</si>
  <si>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</si>
  <si>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</si>
  <si>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</si>
  <si>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</si>
  <si>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</si>
  <si>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</si>
  <si>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</si>
  <si>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</si>
  <si>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</si>
  <si>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</si>
  <si>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</si>
  <si>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</si>
  <si>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</si>
  <si>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</si>
  <si>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</si>
  <si>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</si>
  <si>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</si>
  <si>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</si>
  <si>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</si>
  <si>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</si>
  <si>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</si>
  <si>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</si>
  <si>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</si>
  <si>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</si>
  <si>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</si>
  <si>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</si>
  <si>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</si>
  <si>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</si>
  <si>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</si>
  <si>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</si>
  <si>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</si>
  <si>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</si>
  <si>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</si>
  <si>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</si>
  <si>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</si>
  <si>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</si>
  <si>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</si>
  <si>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</si>
  <si>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</si>
  <si>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</si>
  <si>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</si>
  <si>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</si>
  <si>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</si>
  <si>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</si>
  <si>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</si>
  <si>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</si>
  <si>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</si>
  <si>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</si>
  <si>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</si>
  <si>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</si>
  <si>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</si>
  <si>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</si>
  <si>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</si>
  <si>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</si>
  <si>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</si>
  <si>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</si>
  <si>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</si>
  <si>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</si>
  <si>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</si>
  <si>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</si>
  <si>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</si>
  <si>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</si>
  <si>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</si>
  <si>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</si>
  <si>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</si>
  <si>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</si>
  <si>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</si>
  <si>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</si>
  <si>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</si>
  <si>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</si>
  <si>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</si>
  <si>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</si>
  <si>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</si>
  <si>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</si>
  <si>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</si>
  <si>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</si>
  <si>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</si>
  <si>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</si>
  <si>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</si>
  <si>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</si>
  <si>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</si>
  <si>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</si>
  <si>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</si>
  <si>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</si>
  <si>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</si>
  <si>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</si>
  <si>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</si>
  <si>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</si>
  <si>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</si>
  <si>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</si>
  <si>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</si>
  <si>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</si>
  <si>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</si>
  <si>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</si>
  <si>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</si>
  <si>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</si>
  <si>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</si>
  <si>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</si>
  <si>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</si>
  <si>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</si>
  <si>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</si>
  <si>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</si>
  <si>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</si>
  <si>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</si>
  <si>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</si>
  <si>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</si>
  <si>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</si>
  <si>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</si>
  <si>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</si>
  <si>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</si>
  <si>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</si>
  <si>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</si>
  <si>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</si>
  <si>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</si>
  <si>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</si>
  <si>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</si>
  <si>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</si>
  <si>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</si>
  <si>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</si>
  <si>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</si>
  <si>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</si>
  <si>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</si>
  <si>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</si>
  <si>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</si>
  <si>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</si>
  <si>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</si>
  <si>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</si>
  <si>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</si>
  <si>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</si>
  <si>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</si>
  <si>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</si>
  <si>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</si>
  <si>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</si>
  <si>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</si>
  <si>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</si>
  <si>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</si>
  <si>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</si>
  <si>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</si>
  <si>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</si>
  <si>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</si>
  <si>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</si>
  <si>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</si>
  <si>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</si>
  <si>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</si>
  <si>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</si>
  <si>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</si>
  <si>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</si>
  <si>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</si>
  <si>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</si>
  <si>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</si>
  <si>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</si>
  <si>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</si>
  <si>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</si>
  <si>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</si>
  <si>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</si>
  <si>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</si>
  <si>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</si>
  <si>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</si>
  <si>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</si>
  <si>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</si>
  <si>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</si>
  <si>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</si>
  <si>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</si>
  <si>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</si>
  <si>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</si>
  <si>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</si>
  <si>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</si>
  <si>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</si>
  <si>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</si>
  <si>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</si>
  <si>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</si>
  <si>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</si>
  <si>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</si>
  <si>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</si>
  <si>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</si>
  <si>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</si>
  <si>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</si>
  <si>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</si>
  <si>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</si>
  <si>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</si>
  <si>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</si>
  <si>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</si>
  <si>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</si>
  <si>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</si>
  <si>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</si>
  <si>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</si>
  <si>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</si>
  <si>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</si>
  <si>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</si>
  <si>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</si>
  <si>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</si>
  <si>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</si>
  <si>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</si>
  <si>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</si>
  <si>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</si>
  <si>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</si>
  <si>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</si>
  <si>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</si>
  <si>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</si>
  <si>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</si>
  <si>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</si>
  <si>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</si>
  <si>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</si>
  <si>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</si>
  <si>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</si>
  <si>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</si>
  <si>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</si>
  <si>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</si>
  <si>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</si>
  <si>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</si>
  <si>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</si>
  <si>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</si>
  <si>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</si>
  <si>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</si>
  <si>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</si>
  <si>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</si>
  <si>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</si>
  <si>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</si>
  <si>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</si>
  <si>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</si>
  <si>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</si>
  <si>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</si>
  <si>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</si>
  <si>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</si>
  <si>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</si>
  <si>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</si>
  <si>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</si>
  <si>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</si>
  <si>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</si>
  <si>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</si>
  <si>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</si>
  <si>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</si>
  <si>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</si>
  <si>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</si>
  <si>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</si>
  <si>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</si>
  <si>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</si>
  <si>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</si>
  <si>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</si>
  <si>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</si>
  <si>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</si>
  <si>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</si>
  <si>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</si>
  <si>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</si>
  <si>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</si>
  <si>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</si>
  <si>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</si>
  <si>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</si>
  <si>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</si>
  <si>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</si>
  <si>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</si>
  <si>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</si>
  <si>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</si>
  <si>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</si>
  <si>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</si>
  <si>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</si>
  <si>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</si>
  <si>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</si>
  <si>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</si>
  <si>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</si>
  <si>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</si>
  <si>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</si>
  <si>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</si>
  <si>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</si>
  <si>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</si>
  <si>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</si>
  <si>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</si>
  <si>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</si>
  <si>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</si>
  <si>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</si>
  <si>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</si>
  <si>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</si>
  <si>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</si>
  <si>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</si>
  <si>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</si>
  <si>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</si>
  <si>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</si>
  <si>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</si>
  <si>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</si>
  <si>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</si>
  <si>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</si>
  <si>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</si>
  <si>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</si>
  <si>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</si>
  <si>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</si>
  <si>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</si>
  <si>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</si>
  <si>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</si>
  <si>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</si>
  <si>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</si>
  <si>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</si>
  <si>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</si>
  <si>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</si>
  <si>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</si>
  <si>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</si>
  <si>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</si>
  <si>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</si>
  <si>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</si>
  <si>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</si>
  <si>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</si>
  <si>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</si>
  <si>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</si>
  <si>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</si>
  <si>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</si>
  <si>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</si>
  <si>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</si>
  <si>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</si>
  <si>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</si>
  <si>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</si>
  <si>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</si>
  <si>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</si>
  <si>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</si>
  <si>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</si>
  <si>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</si>
  <si>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</si>
  <si>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</si>
  <si>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</si>
  <si>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</si>
  <si>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</si>
  <si>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</si>
  <si>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</si>
  <si>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</si>
  <si>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</si>
  <si>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</si>
  <si>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</si>
  <si>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</si>
  <si>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</si>
  <si>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</si>
  <si>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</si>
  <si>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</si>
  <si>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</si>
  <si>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</si>
  <si>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</si>
  <si>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</si>
  <si>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</si>
  <si>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</si>
  <si>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</si>
  <si>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</si>
  <si>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</si>
  <si>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</si>
  <si>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</si>
  <si>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</si>
  <si>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</si>
  <si>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</si>
  <si>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</si>
  <si>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</si>
  <si>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</si>
  <si>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</si>
  <si>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</si>
  <si>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</si>
  <si>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</si>
  <si>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</si>
  <si>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</si>
  <si>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</si>
  <si>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</si>
  <si>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</si>
  <si>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</si>
  <si>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</si>
  <si>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</si>
  <si>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</si>
  <si>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</si>
  <si>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</si>
  <si>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</si>
  <si>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</si>
  <si>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</si>
  <si>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</si>
  <si>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</si>
  <si>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</si>
  <si>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</si>
  <si>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</si>
  <si>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</si>
  <si>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</si>
  <si>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</si>
  <si>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</si>
  <si>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</si>
  <si>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</si>
  <si>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</si>
  <si>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</si>
  <si>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</si>
  <si>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</si>
  <si>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</si>
  <si>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</si>
  <si>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</si>
  <si>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</si>
  <si>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</si>
  <si>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</si>
  <si>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</si>
  <si>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</si>
  <si>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</si>
  <si>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</si>
  <si>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</si>
  <si>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</si>
  <si>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</si>
  <si>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</si>
  <si>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</si>
  <si>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</si>
  <si>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</si>
  <si>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</si>
  <si>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</si>
  <si>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</si>
  <si>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</si>
  <si>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</si>
  <si>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</si>
  <si>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</si>
  <si>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</si>
  <si>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</si>
  <si>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</si>
  <si>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</si>
  <si>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</si>
  <si>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</si>
  <si>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</si>
  <si>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</si>
  <si>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</si>
  <si>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</si>
  <si>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</si>
  <si>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</si>
  <si>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</si>
  <si>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</si>
  <si>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</si>
  <si>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</si>
  <si>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</si>
  <si>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</si>
  <si>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</si>
  <si>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</si>
  <si>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</si>
  <si>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</si>
  <si>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</si>
  <si>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</si>
  <si>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</si>
  <si>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</si>
  <si>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</si>
  <si>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</si>
  <si>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</si>
  <si>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</si>
  <si>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</si>
  <si>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</si>
  <si>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</si>
  <si>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</si>
  <si>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</si>
  <si>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</si>
  <si>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</si>
  <si>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</si>
  <si>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</si>
  <si>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</si>
  <si>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</si>
  <si>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</si>
  <si>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</si>
  <si>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</si>
  <si>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</si>
  <si>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</si>
  <si>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</si>
  <si>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</si>
  <si>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</si>
  <si>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</si>
  <si>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</si>
  <si>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</si>
  <si>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</si>
  <si>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</si>
  <si>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</si>
  <si>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</si>
  <si>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</si>
  <si>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</si>
  <si>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</si>
  <si>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</si>
  <si>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</si>
  <si>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</si>
  <si>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</si>
  <si>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</si>
  <si>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</si>
  <si>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</si>
  <si>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</si>
  <si>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</si>
  <si>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</si>
  <si>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</si>
  <si>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</si>
  <si>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</si>
  <si>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</si>
  <si>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</si>
  <si>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</si>
  <si>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</si>
  <si>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</si>
  <si>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</si>
  <si>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</si>
  <si>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</si>
  <si>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</si>
  <si>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</si>
  <si>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</si>
  <si>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</si>
  <si>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</si>
  <si>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</si>
  <si>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</si>
  <si>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</si>
  <si>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</si>
  <si>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</si>
  <si>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</si>
  <si>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</si>
  <si>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</si>
  <si>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</si>
  <si>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</si>
  <si>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</si>
  <si>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</si>
  <si>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</si>
  <si>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</si>
  <si>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</si>
  <si>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</si>
  <si>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</si>
  <si>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</si>
  <si>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</si>
  <si>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</si>
  <si>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</si>
  <si>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</si>
  <si>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</si>
  <si>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</si>
  <si>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</si>
  <si>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</si>
  <si>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</si>
  <si>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</si>
  <si>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</si>
  <si>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</si>
  <si>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</si>
  <si>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</si>
  <si>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</si>
  <si>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</si>
  <si>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</si>
  <si>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</si>
  <si>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</si>
  <si>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</si>
  <si>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</si>
  <si>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</si>
  <si>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</si>
  <si>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</si>
  <si>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</si>
  <si>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</si>
  <si>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</si>
  <si>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</si>
  <si>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</si>
  <si>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</si>
  <si>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</si>
  <si>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</si>
  <si>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</si>
  <si>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</si>
  <si>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</si>
  <si>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</si>
  <si>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</si>
  <si>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</si>
  <si>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</si>
  <si>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</si>
  <si>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</si>
  <si>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</si>
  <si>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</si>
  <si>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</si>
  <si>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</si>
  <si>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</si>
  <si>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</si>
  <si>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</si>
  <si>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</si>
  <si>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</si>
  <si>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</si>
  <si>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</si>
  <si>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</si>
  <si>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</si>
  <si>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</si>
  <si>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</si>
  <si>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</si>
  <si>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</si>
  <si>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</si>
  <si>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</si>
  <si>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</si>
  <si>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</si>
  <si>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</si>
  <si>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</si>
  <si>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</si>
  <si>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</si>
  <si>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</si>
  <si>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</si>
  <si>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</si>
  <si>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</si>
  <si>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</si>
  <si>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</si>
  <si>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</si>
  <si>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</si>
  <si>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</si>
  <si>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</si>
  <si>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</si>
  <si>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</si>
  <si>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</si>
  <si>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</si>
  <si>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</si>
  <si>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</si>
  <si>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</si>
  <si>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</si>
  <si>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</si>
  <si>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</si>
  <si>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</si>
  <si>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</si>
  <si>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</si>
  <si>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</si>
  <si>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</si>
  <si>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</si>
  <si>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</si>
  <si>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</si>
  <si>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</si>
  <si>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</si>
  <si>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</si>
  <si>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</si>
  <si>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</si>
  <si>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</si>
  <si>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</si>
  <si>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</si>
  <si>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</si>
  <si>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</si>
  <si>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</si>
  <si>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</si>
  <si>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</si>
  <si>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</si>
  <si>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</si>
  <si>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</si>
  <si>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</si>
  <si>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</si>
  <si>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</si>
  <si>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</si>
  <si>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</si>
  <si>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</si>
  <si>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</si>
  <si>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</si>
  <si>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</si>
  <si>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</si>
  <si>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</si>
  <si>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</si>
  <si>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</si>
  <si>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</si>
  <si>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</si>
  <si>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</si>
  <si>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</si>
  <si>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</si>
  <si>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</si>
  <si>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</si>
  <si>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</si>
  <si>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</si>
  <si>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</si>
  <si>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</si>
  <si>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</si>
  <si>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</si>
  <si>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</si>
  <si>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</si>
  <si>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</si>
  <si>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</si>
  <si>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</si>
  <si>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</si>
  <si>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</si>
  <si>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</si>
  <si>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</si>
  <si>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</si>
  <si>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</si>
  <si>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</si>
  <si>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</si>
  <si>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</si>
  <si>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</si>
  <si>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</si>
  <si>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</si>
  <si>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</si>
  <si>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</si>
  <si>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</si>
  <si>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</si>
  <si>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</si>
  <si>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</si>
  <si>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</si>
  <si>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</si>
  <si>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</si>
  <si>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</si>
  <si>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</si>
  <si>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</si>
  <si>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</si>
  <si>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</si>
  <si>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</si>
  <si>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</si>
  <si>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</si>
  <si>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</si>
  <si>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</si>
  <si>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</si>
  <si>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</si>
  <si>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</si>
  <si>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</si>
  <si>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</si>
  <si>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</si>
  <si>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</si>
  <si>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</si>
  <si>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</si>
  <si>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</si>
  <si>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</si>
  <si>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</si>
  <si>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</si>
  <si>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</si>
  <si>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</si>
  <si>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</si>
  <si>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</si>
  <si>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</si>
  <si>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</si>
  <si>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</si>
  <si>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</si>
  <si>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</si>
  <si>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</si>
  <si>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</si>
  <si>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</si>
  <si>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</si>
  <si>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</si>
  <si>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</si>
  <si>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</si>
  <si>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</si>
  <si>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</si>
  <si>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</si>
  <si>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</si>
  <si>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</si>
  <si>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</si>
  <si>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</si>
  <si>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</si>
  <si>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</si>
  <si>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</si>
  <si>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</si>
  <si>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</si>
  <si>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</si>
  <si>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</si>
  <si>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</si>
  <si>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</si>
  <si>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</si>
  <si>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</si>
  <si>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</si>
  <si>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</si>
  <si>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</si>
  <si>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</si>
  <si>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</si>
  <si>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</si>
  <si>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</si>
  <si>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</si>
  <si>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</si>
  <si>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</si>
  <si>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</si>
  <si>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</si>
  <si>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</si>
  <si>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</si>
  <si>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</si>
  <si>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</si>
  <si>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</si>
  <si>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</si>
  <si>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</si>
  <si>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</si>
  <si>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</si>
  <si>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</si>
  <si>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</si>
  <si>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</si>
  <si>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</si>
  <si>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</si>
  <si>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</si>
  <si>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</si>
  <si>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</si>
  <si>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</si>
  <si>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</si>
  <si>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</si>
  <si>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</si>
  <si>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</si>
  <si>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</si>
  <si>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</si>
  <si>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</si>
  <si>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</si>
  <si>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</si>
  <si>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</si>
  <si>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</si>
  <si>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</si>
  <si>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</si>
  <si>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</si>
  <si>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</si>
  <si>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</si>
  <si>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</si>
  <si>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</si>
  <si>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</si>
  <si>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</si>
  <si>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</si>
  <si>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</si>
  <si>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</si>
  <si>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</si>
  <si>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</si>
  <si>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</si>
  <si>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</si>
  <si>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</si>
  <si>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</si>
  <si>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</si>
  <si>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</si>
  <si>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</si>
  <si>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</si>
  <si>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</si>
  <si>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</si>
  <si>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</si>
  <si>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</si>
  <si>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</si>
  <si>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</si>
  <si>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</si>
  <si>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</si>
  <si>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</si>
  <si>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</si>
  <si>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</si>
  <si>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</si>
  <si>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</si>
  <si>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</si>
  <si>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</si>
  <si>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</si>
  <si>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</si>
  <si>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</si>
  <si>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</si>
  <si>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</si>
  <si>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</si>
  <si>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</si>
  <si>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</si>
  <si>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</si>
  <si>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</si>
  <si>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</si>
  <si>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</si>
  <si>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</si>
  <si>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</si>
  <si>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</si>
  <si>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</si>
  <si>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</si>
  <si>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</si>
  <si>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</si>
  <si>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</si>
  <si>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</si>
  <si>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</si>
  <si>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</si>
  <si>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</si>
  <si>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</si>
  <si>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</si>
  <si>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</si>
  <si>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</si>
  <si>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</si>
  <si>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</si>
  <si>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</si>
  <si>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</si>
  <si>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</si>
  <si>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</si>
  <si>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</si>
  <si>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</si>
  <si>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</si>
  <si>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</si>
  <si>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</si>
  <si>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</si>
  <si>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</si>
  <si>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</si>
  <si>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</si>
  <si>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</si>
  <si>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</si>
  <si>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</si>
  <si>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</si>
  <si>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</si>
  <si>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</si>
  <si>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</si>
  <si>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</si>
  <si>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</si>
  <si>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</si>
  <si>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</si>
  <si>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</si>
  <si>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</si>
  <si>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</si>
  <si>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</si>
  <si>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</si>
  <si>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</si>
  <si>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</si>
  <si>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</si>
  <si>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</si>
  <si>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</si>
  <si>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</si>
  <si>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</si>
  <si>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</si>
  <si>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</si>
  <si>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</si>
  <si>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</si>
  <si>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</si>
  <si>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</si>
  <si>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</si>
  <si>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</si>
  <si>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</si>
  <si>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</si>
  <si>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</si>
  <si>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</si>
  <si>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</si>
  <si>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</si>
  <si>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</si>
  <si>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</si>
  <si>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</si>
  <si>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</si>
  <si>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</si>
  <si>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</si>
  <si>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</si>
  <si>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</si>
  <si>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</si>
  <si>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</si>
  <si>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</si>
  <si>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</si>
  <si>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</si>
  <si>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</si>
  <si>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</si>
  <si>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</si>
  <si>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</si>
  <si>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</si>
  <si>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</si>
  <si>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</si>
  <si>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</si>
  <si>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</si>
  <si>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</si>
  <si>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</si>
  <si>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</si>
  <si>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</si>
  <si>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</si>
  <si>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</si>
  <si>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</si>
  <si>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</si>
  <si>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</si>
  <si>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</si>
  <si>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</si>
  <si>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</si>
  <si>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</si>
  <si>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</si>
  <si>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</si>
  <si>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</si>
  <si>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</si>
  <si>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</si>
  <si>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</si>
  <si>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</si>
  <si>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</si>
  <si>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</si>
  <si>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</si>
  <si>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</si>
  <si>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</si>
  <si>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</si>
  <si>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</si>
  <si>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</si>
  <si>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</si>
  <si>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</si>
  <si>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</si>
  <si>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</si>
  <si>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</si>
  <si>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</si>
  <si>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</si>
  <si>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</si>
  <si>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</si>
  <si>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</si>
  <si>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</si>
  <si>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</si>
  <si>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</si>
  <si>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</si>
  <si>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</si>
  <si>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</si>
  <si>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</si>
  <si>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</si>
  <si>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</si>
  <si>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</si>
  <si>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</si>
  <si>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</si>
  <si>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</si>
  <si>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</si>
  <si>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</si>
  <si>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</si>
  <si>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</si>
  <si>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</si>
  <si>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</si>
  <si>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</si>
  <si>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</si>
  <si>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</si>
  <si>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</si>
  <si>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</si>
  <si>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</si>
  <si>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</si>
  <si>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</si>
  <si>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</si>
  <si>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</si>
  <si>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</si>
  <si>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</si>
  <si>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</si>
  <si>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</si>
  <si>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</si>
  <si>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</si>
  <si>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</si>
  <si>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</si>
  <si>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</si>
  <si>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</si>
  <si>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</si>
  <si>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</si>
  <si>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</si>
  <si>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</si>
  <si>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</si>
  <si>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</si>
  <si>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</si>
  <si>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</si>
  <si>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</si>
  <si>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</si>
  <si>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</si>
  <si>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</si>
  <si>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</si>
  <si>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</si>
  <si>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</si>
  <si>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</si>
  <si>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</si>
  <si>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</si>
  <si>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</si>
  <si>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</si>
  <si>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</si>
  <si>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</si>
  <si>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</si>
  <si>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</si>
  <si>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</si>
  <si>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</si>
  <si>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</si>
  <si>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</si>
  <si>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</si>
  <si>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</si>
  <si>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</si>
  <si>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</si>
  <si>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</si>
  <si>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</si>
  <si>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</si>
  <si>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</si>
  <si>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</si>
  <si>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</si>
  <si>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</si>
  <si>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</si>
  <si>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</si>
  <si>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</si>
  <si>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</si>
  <si>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</si>
  <si>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</si>
  <si>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</si>
  <si>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</si>
  <si>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</si>
  <si>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</si>
  <si>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</si>
  <si>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</si>
  <si>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</si>
  <si>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</si>
  <si>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</si>
  <si>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</si>
  <si>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</si>
  <si>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</si>
  <si>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</si>
  <si>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</si>
  <si>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</si>
  <si>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</si>
  <si>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</si>
  <si>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</si>
  <si>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</si>
  <si>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</si>
  <si>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</si>
  <si>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</si>
  <si>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</si>
  <si>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</si>
  <si>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</si>
  <si>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</si>
  <si>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</si>
  <si>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</si>
  <si>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</si>
  <si>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</si>
  <si>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</si>
  <si>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</si>
  <si>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</si>
  <si>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</si>
  <si>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</si>
  <si>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</si>
  <si>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</si>
  <si>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</si>
  <si>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</si>
  <si>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</si>
  <si>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</si>
  <si>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</si>
  <si>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</si>
  <si>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</si>
  <si>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</si>
  <si>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</si>
  <si>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</si>
  <si>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</si>
  <si>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</si>
  <si>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</si>
  <si>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</si>
  <si>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</si>
  <si>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</si>
  <si>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</si>
  <si>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</si>
  <si>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</si>
  <si>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</si>
  <si>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</si>
  <si>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</si>
  <si>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</si>
  <si>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</si>
  <si>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</si>
  <si>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</si>
  <si>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</si>
  <si>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</si>
  <si>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</si>
  <si>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</si>
  <si>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</si>
  <si>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</si>
  <si>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</si>
  <si>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</si>
  <si>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</si>
  <si>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</si>
  <si>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</si>
  <si>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</si>
  <si>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</si>
  <si>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</si>
  <si>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</si>
  <si>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</si>
  <si>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</si>
  <si>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</si>
  <si>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</si>
  <si>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</si>
  <si>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</si>
  <si>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</si>
  <si>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</si>
  <si>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</si>
  <si>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</si>
  <si>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</si>
  <si>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</si>
  <si>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</si>
  <si>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</si>
  <si>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</si>
  <si>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</si>
  <si>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</si>
  <si>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</si>
  <si>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</si>
  <si>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</si>
  <si>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</si>
  <si>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</si>
  <si>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</si>
  <si>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</si>
  <si>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</si>
  <si>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</si>
  <si>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</si>
  <si>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</si>
  <si>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</si>
  <si>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</si>
  <si>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</si>
  <si>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</si>
  <si>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</si>
  <si>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</si>
  <si>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</si>
  <si>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</si>
  <si>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</si>
  <si>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</si>
  <si>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</si>
  <si>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</si>
  <si>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</si>
  <si>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</si>
  <si>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</si>
  <si>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</si>
  <si>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</si>
  <si>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</si>
  <si>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</si>
  <si>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</si>
  <si>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</si>
  <si>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</si>
  <si>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</si>
  <si>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</si>
  <si>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</si>
  <si>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</si>
  <si>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</si>
  <si>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</si>
  <si>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</si>
  <si>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</si>
  <si>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</si>
  <si>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</si>
  <si>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</si>
  <si>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</si>
  <si>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</si>
  <si>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</si>
  <si>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</si>
  <si>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</si>
  <si>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</si>
  <si>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</si>
  <si>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</si>
  <si>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</si>
  <si>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</si>
  <si>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</si>
  <si>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</si>
  <si>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</si>
  <si>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</si>
  <si>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</si>
  <si>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</si>
  <si>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</si>
  <si>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</si>
  <si>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</si>
  <si>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</si>
  <si>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</si>
  <si>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</si>
  <si>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</si>
  <si>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</si>
  <si>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</si>
  <si>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</si>
  <si>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</si>
  <si>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</si>
  <si>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</si>
  <si>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</si>
  <si>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</si>
  <si>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</si>
  <si>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</si>
  <si>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</si>
  <si>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</si>
  <si>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</si>
  <si>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</si>
  <si>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</si>
  <si>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</si>
  <si>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</si>
  <si>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</si>
  <si>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</si>
  <si>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</si>
  <si>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</si>
  <si>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</si>
  <si>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</si>
  <si>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</si>
  <si>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</si>
  <si>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</si>
  <si>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</si>
  <si>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</si>
  <si>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</si>
  <si>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</si>
  <si>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</si>
  <si>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</si>
  <si>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</si>
  <si>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</si>
  <si>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</si>
  <si>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</si>
  <si>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</si>
  <si>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</si>
  <si>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</si>
  <si>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</si>
  <si>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</si>
  <si>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</si>
  <si>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</si>
  <si>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</si>
  <si>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</si>
  <si>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</si>
  <si>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</si>
  <si>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</si>
  <si>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</si>
  <si>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</si>
  <si>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</si>
  <si>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</si>
  <si>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</si>
  <si>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</si>
  <si>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</si>
  <si>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</si>
  <si>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</si>
  <si>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</si>
  <si>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</si>
  <si>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</si>
  <si>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</si>
  <si>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</si>
  <si>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</si>
  <si>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</si>
  <si>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</si>
  <si>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</si>
  <si>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</si>
  <si>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</si>
  <si>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</si>
  <si>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</si>
  <si>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</si>
  <si>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</si>
  <si>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</si>
  <si>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</si>
  <si>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</si>
  <si>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</si>
  <si>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</si>
  <si>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</si>
  <si>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</si>
  <si>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</si>
  <si>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</si>
  <si>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</si>
  <si>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</si>
  <si>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</si>
  <si>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</si>
  <si>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</si>
  <si>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</si>
  <si>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</si>
  <si>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</si>
  <si>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</si>
  <si>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</si>
  <si>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</si>
  <si>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</si>
  <si>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</si>
  <si>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</si>
  <si>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</si>
  <si>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</si>
  <si>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</si>
  <si>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</si>
  <si>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</si>
  <si>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</si>
  <si>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</si>
  <si>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</si>
  <si>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</si>
  <si>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</si>
  <si>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</si>
  <si>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</si>
  <si>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</si>
  <si>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</si>
  <si>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</si>
  <si>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</si>
  <si>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</si>
  <si>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</si>
  <si>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</si>
  <si>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</si>
  <si>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</si>
  <si>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</si>
  <si>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</si>
  <si>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</si>
  <si>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</si>
  <si>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</si>
  <si>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</si>
  <si>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</si>
  <si>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</si>
  <si>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</si>
  <si>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</si>
  <si>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</si>
  <si>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</si>
  <si>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</si>
  <si>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</si>
  <si>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</si>
  <si>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</si>
  <si>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</si>
  <si>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</si>
  <si>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</si>
  <si>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</si>
  <si>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</si>
  <si>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</si>
  <si>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</si>
  <si>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</si>
  <si>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</si>
  <si>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</si>
  <si>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</si>
  <si>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</si>
  <si>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</si>
  <si>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</si>
  <si>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</si>
  <si>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</si>
  <si>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</si>
  <si>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</si>
  <si>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</si>
  <si>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</si>
  <si>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</si>
  <si>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</si>
  <si>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</si>
  <si>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</si>
  <si>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</si>
  <si>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</si>
  <si>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</si>
  <si>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</si>
  <si>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</si>
  <si>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</si>
  <si>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</si>
  <si>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</si>
  <si>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</si>
  <si>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</si>
  <si>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</si>
  <si>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</si>
  <si>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</si>
  <si>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</si>
  <si>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</si>
  <si>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</si>
  <si>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</si>
  <si>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</si>
  <si>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</si>
  <si>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</si>
  <si>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</si>
  <si>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</si>
  <si>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</si>
  <si>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</si>
  <si>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</si>
  <si>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</si>
  <si>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</si>
  <si>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</si>
  <si>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</si>
  <si>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</si>
  <si>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</si>
  <si>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</si>
  <si>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</si>
  <si>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</si>
  <si>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</si>
  <si>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</si>
  <si>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</si>
  <si>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</si>
  <si>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</si>
  <si>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</si>
  <si>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</si>
  <si>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</si>
  <si>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</si>
  <si>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</si>
  <si>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</si>
  <si>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</si>
  <si>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</si>
  <si>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</si>
  <si>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</si>
  <si>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</si>
  <si>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</si>
  <si>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</si>
  <si>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</si>
  <si>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</si>
  <si>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</si>
  <si>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</si>
  <si>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</si>
  <si>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</si>
  <si>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</si>
  <si>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</si>
  <si>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</si>
  <si>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</si>
  <si>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</si>
  <si>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</si>
  <si>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</si>
  <si>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</si>
  <si>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</si>
  <si>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</si>
  <si>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</si>
  <si>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</si>
  <si>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</si>
  <si>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</si>
  <si>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</si>
  <si>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</si>
  <si>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</si>
  <si>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</si>
  <si>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</si>
  <si>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</si>
  <si>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</si>
  <si>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</si>
  <si>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</si>
  <si>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</si>
  <si>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</si>
  <si>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</si>
  <si>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</si>
  <si>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</si>
  <si>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</si>
  <si>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</si>
  <si>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</si>
  <si>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</si>
  <si>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</si>
  <si>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</si>
  <si>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</si>
  <si>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</si>
  <si>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</si>
  <si>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</si>
  <si>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</si>
  <si>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</si>
  <si>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</si>
  <si>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</si>
  <si>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</si>
  <si>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</si>
  <si>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</si>
  <si>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</si>
  <si>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</si>
  <si>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</si>
  <si>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</si>
  <si>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</si>
  <si>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</si>
  <si>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</si>
  <si>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</si>
  <si>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</si>
  <si>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</si>
  <si>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</si>
  <si>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</si>
  <si>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</si>
  <si>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</si>
  <si>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</si>
  <si>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</si>
  <si>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</si>
  <si>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</si>
  <si>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</si>
  <si>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</si>
  <si>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</si>
  <si>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</si>
  <si>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</si>
  <si>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</si>
  <si>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</si>
  <si>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</si>
  <si>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</si>
  <si>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</si>
  <si>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</si>
  <si>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</si>
  <si>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</si>
  <si>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</si>
  <si>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</si>
  <si>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</si>
  <si>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</si>
  <si>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</si>
  <si>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</si>
  <si>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</si>
  <si>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</si>
  <si>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</si>
  <si>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</si>
  <si>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</si>
  <si>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</si>
  <si>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</si>
  <si>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</si>
  <si>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</si>
  <si>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</si>
  <si>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</si>
  <si>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</si>
  <si>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</si>
  <si>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</si>
  <si>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</si>
  <si>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</si>
  <si>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</si>
  <si>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</si>
  <si>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</si>
  <si>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</si>
  <si>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</si>
  <si>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</si>
  <si>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</si>
  <si>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</si>
  <si>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</si>
  <si>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</si>
  <si>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</si>
  <si>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</si>
  <si>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</si>
  <si>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</si>
  <si>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</si>
  <si>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</si>
  <si>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</si>
  <si>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</si>
  <si>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</si>
  <si>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</si>
  <si>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</si>
  <si>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</si>
  <si>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</si>
  <si>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</si>
  <si>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</si>
  <si>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</si>
  <si>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</si>
  <si>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</si>
  <si>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</si>
  <si>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</si>
  <si>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</si>
  <si>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</si>
  <si>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</si>
  <si>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</si>
  <si>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</si>
  <si>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</si>
  <si>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</si>
  <si>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</si>
  <si>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</si>
  <si>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</si>
  <si>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</si>
  <si>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</si>
  <si>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</si>
  <si>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</si>
  <si>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</si>
  <si>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</si>
  <si>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</si>
  <si>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</si>
  <si>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</si>
  <si>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</si>
  <si>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</si>
  <si>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</si>
  <si>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</si>
  <si>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</si>
  <si>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</si>
  <si>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</si>
  <si>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</si>
  <si>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</si>
  <si>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</si>
  <si>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</si>
  <si>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</si>
  <si>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</si>
  <si>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</si>
  <si>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</si>
  <si>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</si>
  <si>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</si>
  <si>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</si>
  <si>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</si>
  <si>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</si>
  <si>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</si>
  <si>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</si>
  <si>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</si>
  <si>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</si>
  <si>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</si>
  <si>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</si>
  <si>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</si>
  <si>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</si>
  <si>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</si>
  <si>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</si>
  <si>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</si>
  <si>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</si>
  <si>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</si>
  <si>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</si>
  <si>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</si>
  <si>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</si>
  <si>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</si>
  <si>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</si>
  <si>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</si>
  <si>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</si>
  <si>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</si>
  <si>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</si>
  <si>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</si>
  <si>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</si>
  <si>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</si>
  <si>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</si>
  <si>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</si>
  <si>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</si>
  <si>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</si>
  <si>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</si>
  <si>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</si>
  <si>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</si>
  <si>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</si>
  <si>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</si>
  <si>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</si>
  <si>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</si>
  <si>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</si>
  <si>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</si>
  <si>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</si>
  <si>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</si>
  <si>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</si>
  <si>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</si>
  <si>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</si>
  <si>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</si>
  <si>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</si>
  <si>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</si>
  <si>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</si>
  <si>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</si>
  <si>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</si>
  <si>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</si>
  <si>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</si>
  <si>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</si>
  <si>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</si>
  <si>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</si>
  <si>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</si>
  <si>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</si>
  <si>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</si>
  <si>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</si>
  <si>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</si>
  <si>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</si>
  <si>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</si>
  <si>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</si>
  <si>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</si>
  <si>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</si>
  <si>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</si>
  <si>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</si>
  <si>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</si>
  <si>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</si>
  <si>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</si>
  <si>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</si>
  <si>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</si>
  <si>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</si>
  <si>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</si>
  <si>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</si>
  <si>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</si>
  <si>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</si>
  <si>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</si>
  <si>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</si>
  <si>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</si>
  <si>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</si>
  <si>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</si>
  <si>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</si>
  <si>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</si>
  <si>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</si>
  <si>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</si>
  <si>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</si>
  <si>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</si>
  <si>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</si>
  <si>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</si>
  <si>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</si>
  <si>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</si>
  <si>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</si>
  <si>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</si>
  <si>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</si>
  <si>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</si>
  <si>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</si>
  <si>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</si>
  <si>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</si>
  <si>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</si>
  <si>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</si>
  <si>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</si>
  <si>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</si>
  <si>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</si>
  <si>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</si>
  <si>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</si>
  <si>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</si>
  <si>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</si>
  <si>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</si>
  <si>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</si>
  <si>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</si>
  <si>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</si>
  <si>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</si>
  <si>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</si>
  <si>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</si>
  <si>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</si>
  <si>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</si>
  <si>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</si>
  <si>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</si>
  <si>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</si>
  <si>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</si>
  <si>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</si>
  <si>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</si>
  <si>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</si>
  <si>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</si>
  <si>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</si>
  <si>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</si>
  <si>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</si>
  <si>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</si>
  <si>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</si>
  <si>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</si>
  <si>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</si>
  <si>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</si>
  <si>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</si>
  <si>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</si>
  <si>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</si>
  <si>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</si>
  <si>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</si>
  <si>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</si>
  <si>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</si>
  <si>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</si>
  <si>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</si>
  <si>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</si>
  <si>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</si>
  <si>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</si>
  <si>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</si>
  <si>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</si>
  <si>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</si>
  <si>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</si>
  <si>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</si>
  <si>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</si>
  <si>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</si>
  <si>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</si>
  <si>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</si>
  <si>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</si>
  <si>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</si>
  <si>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</si>
  <si>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</si>
  <si>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</si>
  <si>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</si>
  <si>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</si>
  <si>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</si>
  <si>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</si>
  <si>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</si>
  <si>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</si>
  <si>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</si>
  <si>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</si>
  <si>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</si>
  <si>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</si>
  <si>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</si>
  <si>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</si>
  <si>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</si>
  <si>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</si>
  <si>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</si>
  <si>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</si>
  <si>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</si>
  <si>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</si>
  <si>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</si>
  <si>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</si>
  <si>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</si>
  <si>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</si>
  <si>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</si>
  <si>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</si>
  <si>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</si>
  <si>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</si>
  <si>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</si>
  <si>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</si>
  <si>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</si>
  <si>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</si>
  <si>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</si>
  <si>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</si>
  <si>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</si>
  <si>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</si>
  <si>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</si>
  <si>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</si>
  <si>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</si>
  <si>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</si>
  <si>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</si>
  <si>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</si>
  <si>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</si>
  <si>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</si>
  <si>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</si>
  <si>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</si>
  <si>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</si>
  <si>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</si>
  <si>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</si>
  <si>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</si>
  <si>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</si>
  <si>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</si>
  <si>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</si>
  <si>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</si>
  <si>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</si>
  <si>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</si>
  <si>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</si>
  <si>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</si>
  <si>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</si>
  <si>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</si>
  <si>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</si>
  <si>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</si>
  <si>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</si>
  <si>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</si>
  <si>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</si>
  <si>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</si>
  <si>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</si>
  <si>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</si>
  <si>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</si>
  <si>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</si>
  <si>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</si>
  <si>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</si>
  <si>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</si>
  <si>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</si>
  <si>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</si>
  <si>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</si>
  <si>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</si>
  <si>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</si>
  <si>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</si>
  <si>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</si>
  <si>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</si>
  <si>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</si>
  <si>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</si>
  <si>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</si>
  <si>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</si>
  <si>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</si>
  <si>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</si>
  <si>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</si>
  <si>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</si>
  <si>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</si>
  <si>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</si>
  <si>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</si>
  <si>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</si>
  <si>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</si>
  <si>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</si>
  <si>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</si>
  <si>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</si>
  <si>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</si>
  <si>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</si>
  <si>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</si>
  <si>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</si>
  <si>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</si>
  <si>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</si>
  <si>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</si>
  <si>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</si>
  <si>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</si>
  <si>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</si>
  <si>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</si>
  <si>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</si>
  <si>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</si>
  <si>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</si>
  <si>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</si>
  <si>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</si>
  <si>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</si>
  <si>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</si>
  <si>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</si>
  <si>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</si>
  <si>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</si>
  <si>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</si>
  <si>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</si>
  <si>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</si>
  <si>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</si>
  <si>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</si>
  <si>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</si>
  <si>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</si>
  <si>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</si>
  <si>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</si>
  <si>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</si>
  <si>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</si>
  <si>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</si>
  <si>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</si>
  <si>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</si>
  <si>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</si>
  <si>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</si>
  <si>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</si>
  <si>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</si>
  <si>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</si>
  <si>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</si>
  <si>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</si>
  <si>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</si>
  <si>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</si>
  <si>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</si>
  <si>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</si>
  <si>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</si>
  <si>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</si>
  <si>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</si>
  <si>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</si>
  <si>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</si>
  <si>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</si>
  <si>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</si>
  <si>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</si>
  <si>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</si>
  <si>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</si>
  <si>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</si>
  <si>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</si>
  <si>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</si>
  <si>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</si>
  <si>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</si>
  <si>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</si>
  <si>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</si>
  <si>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</si>
  <si>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</si>
  <si>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</si>
  <si>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</si>
  <si>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</si>
  <si>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</si>
  <si>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</si>
  <si>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</si>
  <si>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</si>
  <si>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</si>
  <si>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</si>
  <si>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</si>
  <si>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</si>
  <si>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</si>
  <si>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</si>
  <si>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</si>
  <si>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</si>
  <si>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</si>
  <si>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</si>
  <si>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</si>
  <si>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</si>
  <si>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</si>
  <si>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</si>
  <si>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</si>
  <si>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</si>
  <si>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</si>
  <si>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</si>
  <si>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</si>
  <si>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</si>
  <si>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</si>
  <si>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</si>
  <si>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</si>
  <si>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</si>
  <si>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</si>
  <si>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</si>
  <si>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</si>
  <si>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</si>
  <si>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</si>
  <si>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</si>
  <si>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</si>
  <si>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</si>
  <si>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</si>
  <si>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</si>
  <si>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</si>
  <si>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</si>
  <si>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</si>
  <si>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</si>
  <si>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</si>
  <si>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</si>
  <si>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</si>
  <si>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</si>
  <si>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</si>
  <si>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</si>
  <si>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</si>
  <si>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</si>
  <si>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</si>
  <si>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</si>
  <si>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</si>
  <si>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</si>
  <si>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</si>
  <si>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</si>
  <si>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</si>
  <si>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</si>
  <si>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</si>
  <si>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</si>
  <si>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</si>
  <si>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</si>
  <si>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</si>
  <si>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</si>
  <si>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</si>
  <si>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</si>
  <si>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</si>
  <si>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</si>
  <si>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</si>
  <si>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</si>
  <si>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</si>
  <si>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</si>
  <si>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</si>
  <si>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</si>
  <si>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</si>
  <si>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</si>
  <si>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</si>
  <si>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</si>
  <si>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</si>
  <si>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</si>
  <si>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</si>
  <si>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</si>
  <si>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</si>
  <si>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</si>
  <si>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</si>
  <si>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</si>
  <si>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</si>
  <si>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</si>
  <si>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</si>
  <si>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</si>
  <si>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</si>
  <si>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</si>
  <si>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</si>
  <si>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</si>
  <si>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</si>
  <si>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</si>
  <si>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</si>
  <si>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</si>
  <si>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</si>
  <si>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</si>
  <si>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</si>
  <si>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</si>
  <si>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</si>
  <si>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</si>
  <si>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</si>
  <si>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</si>
  <si>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</si>
  <si>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</si>
  <si>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</si>
  <si>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</si>
  <si>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</si>
  <si>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</si>
  <si>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</si>
  <si>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</si>
  <si>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</si>
  <si>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</si>
  <si>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</si>
  <si>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</si>
  <si>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</si>
  <si>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</si>
  <si>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</si>
  <si>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</si>
  <si>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</si>
  <si>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</si>
  <si>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</si>
  <si>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</si>
  <si>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</si>
  <si>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</si>
  <si>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</si>
  <si>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</si>
  <si>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</si>
  <si>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</si>
  <si>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</si>
  <si>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</si>
  <si>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</si>
  <si>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</si>
  <si>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</si>
  <si>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</si>
  <si>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</si>
  <si>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</si>
  <si>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</si>
  <si>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</si>
  <si>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</si>
  <si>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</si>
  <si>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</si>
  <si>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</si>
  <si>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</si>
  <si>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</si>
  <si>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</si>
  <si>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</si>
  <si>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</si>
  <si>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</si>
  <si>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</si>
  <si>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</si>
  <si>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</si>
  <si>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</si>
  <si>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</si>
  <si>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</si>
  <si>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</si>
  <si>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</si>
  <si>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</si>
  <si>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</si>
  <si>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</si>
  <si>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</si>
  <si>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</si>
  <si>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</si>
  <si>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</si>
  <si>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</si>
  <si>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</si>
  <si>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</si>
  <si>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</si>
  <si>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</si>
  <si>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</si>
  <si>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</si>
  <si>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</si>
  <si>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</si>
  <si>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</si>
  <si>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</si>
  <si>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</si>
  <si>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</si>
  <si>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</si>
  <si>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</si>
  <si>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</si>
  <si>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</si>
  <si>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</si>
  <si>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</si>
  <si>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</si>
  <si>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</si>
  <si>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</si>
  <si>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</si>
  <si>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</si>
  <si>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</si>
  <si>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</si>
  <si>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</si>
  <si>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</si>
  <si>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</si>
  <si>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</si>
  <si>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</si>
  <si>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</si>
  <si>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</si>
  <si>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</si>
  <si>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</si>
  <si>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</si>
  <si>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</si>
  <si>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</si>
  <si>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</si>
  <si>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</si>
  <si>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</si>
  <si>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</si>
  <si>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</si>
  <si>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</si>
  <si>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</si>
  <si>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</si>
  <si>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</si>
  <si>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</si>
  <si>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</si>
  <si>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</si>
  <si>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</si>
  <si>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</si>
  <si>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</si>
  <si>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</si>
  <si>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</si>
  <si>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</si>
  <si>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</si>
  <si>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</si>
  <si>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</si>
  <si>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</si>
  <si>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</si>
  <si>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</si>
  <si>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</si>
  <si>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</si>
  <si>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</si>
  <si>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</si>
  <si>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</si>
  <si>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</si>
  <si>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</si>
  <si>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</si>
  <si>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</si>
  <si>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</si>
  <si>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</si>
  <si>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</si>
  <si>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</si>
  <si>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</si>
  <si>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</si>
  <si>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</si>
  <si>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</si>
  <si>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</si>
  <si>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</si>
  <si>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</si>
  <si>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</si>
  <si>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</si>
  <si>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</si>
  <si>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</si>
  <si>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</si>
  <si>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</si>
  <si>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</si>
  <si>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</si>
  <si>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</si>
  <si>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</si>
  <si>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</si>
  <si>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</si>
  <si>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</si>
  <si>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</si>
  <si>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</si>
  <si>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</si>
  <si>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</si>
  <si>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</si>
  <si>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</si>
  <si>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</si>
  <si>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</si>
  <si>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</si>
  <si>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</si>
  <si>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</si>
  <si>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</si>
  <si>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</si>
  <si>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</si>
  <si>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</si>
  <si>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</si>
  <si>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</si>
  <si>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</si>
  <si>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</si>
  <si>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</si>
  <si>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</si>
  <si>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</si>
  <si>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</si>
  <si>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</si>
  <si>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</si>
  <si>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</si>
  <si>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</si>
  <si>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</si>
  <si>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</si>
  <si>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</si>
  <si>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</si>
  <si>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</si>
  <si>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</si>
  <si>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</si>
  <si>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</si>
  <si>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</si>
  <si>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</si>
  <si>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</si>
  <si>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</si>
  <si>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</si>
  <si>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</si>
  <si>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</si>
  <si>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</si>
  <si>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</si>
  <si>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</si>
  <si>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</si>
  <si>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</si>
  <si>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</si>
  <si>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</si>
  <si>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</si>
  <si>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</si>
  <si>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</si>
  <si>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</si>
  <si>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</si>
  <si>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</si>
  <si>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</si>
  <si>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</si>
  <si>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</si>
  <si>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</si>
  <si>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</si>
  <si>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</si>
  <si>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</si>
  <si>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</si>
  <si>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</si>
  <si>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</si>
  <si>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</si>
  <si>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</si>
  <si>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</si>
  <si>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</si>
  <si>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</si>
  <si>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</si>
  <si>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</si>
  <si>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</si>
  <si>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</si>
  <si>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</si>
  <si>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</si>
  <si>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</si>
  <si>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</si>
  <si>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</si>
  <si>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</si>
  <si>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</si>
  <si>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</si>
  <si>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</si>
  <si>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</si>
  <si>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</si>
  <si>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</si>
  <si>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</si>
  <si>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</si>
  <si>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</si>
  <si>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</si>
  <si>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</si>
  <si>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</si>
  <si>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</si>
  <si>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</si>
  <si>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</si>
  <si>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</si>
  <si>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</si>
  <si>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</si>
  <si>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</si>
  <si>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</si>
  <si>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</si>
  <si>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</si>
  <si>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</si>
  <si>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</si>
  <si>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</si>
  <si>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</si>
  <si>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</si>
  <si>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</si>
  <si>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</si>
  <si>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</si>
  <si>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</si>
  <si>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</si>
  <si>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</si>
  <si>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</si>
  <si>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</si>
  <si>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</si>
  <si>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</si>
  <si>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</si>
  <si>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</si>
  <si>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</si>
  <si>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</si>
  <si>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</si>
  <si>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</si>
  <si>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</si>
  <si>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</si>
  <si>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</si>
  <si>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</si>
  <si>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</si>
  <si>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</si>
  <si>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</si>
  <si>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</si>
  <si>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</si>
  <si>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</si>
  <si>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</si>
  <si>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</si>
  <si>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</si>
  <si>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</si>
  <si>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</si>
  <si>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</si>
  <si>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</si>
  <si>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</si>
  <si>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</si>
  <si>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</si>
  <si>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</si>
  <si>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</si>
  <si>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</si>
  <si>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</si>
  <si>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</si>
  <si>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</si>
  <si>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</si>
  <si>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</si>
  <si>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</si>
  <si>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</si>
  <si>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</si>
  <si>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</si>
  <si>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</si>
  <si>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</si>
  <si>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</si>
  <si>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</si>
  <si>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</si>
  <si>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</si>
  <si>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</si>
  <si>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</si>
  <si>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</si>
  <si>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</si>
  <si>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</si>
  <si>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</si>
  <si>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</si>
  <si>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</si>
  <si>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</si>
  <si>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</si>
  <si>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</si>
  <si>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</si>
  <si>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</si>
  <si>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</si>
  <si>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</si>
  <si>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</si>
  <si>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</si>
  <si>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</si>
  <si>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</si>
  <si>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</si>
  <si>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</si>
  <si>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</si>
  <si>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</si>
  <si>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</si>
  <si>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</si>
  <si>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</si>
  <si>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</si>
  <si>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</si>
  <si>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</si>
  <si>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</si>
  <si>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</si>
  <si>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</si>
  <si>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</si>
  <si>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</si>
  <si>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</si>
  <si>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</si>
  <si>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</si>
  <si>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</si>
  <si>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</si>
  <si>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</si>
  <si>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</si>
  <si>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</si>
  <si>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</si>
  <si>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</si>
  <si>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</si>
  <si>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</si>
  <si>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</si>
  <si>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</si>
  <si>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</si>
  <si>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</si>
  <si>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</si>
  <si>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</si>
  <si>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</si>
  <si>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</si>
  <si>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</si>
  <si>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</si>
  <si>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</si>
  <si>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</si>
  <si>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</si>
  <si>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</si>
  <si>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</si>
  <si>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</si>
  <si>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</si>
  <si>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</si>
  <si>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</si>
  <si>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</si>
  <si>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</si>
  <si>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</si>
  <si>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</si>
  <si>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</si>
  <si>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</si>
  <si>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</si>
  <si>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</si>
  <si>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</si>
  <si>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</si>
  <si>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</si>
  <si>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</si>
  <si>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</si>
  <si>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</si>
  <si>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</si>
  <si>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</si>
  <si>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</si>
  <si>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</si>
  <si>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</si>
  <si>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</si>
  <si>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</si>
  <si>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</si>
  <si>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</si>
  <si>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</si>
  <si>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</si>
  <si>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</si>
  <si>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</si>
  <si>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</si>
  <si>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</si>
  <si>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</si>
  <si>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</si>
  <si>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</si>
  <si>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</si>
  <si>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</si>
  <si>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</si>
  <si>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</si>
  <si>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</si>
  <si>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</si>
  <si>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</si>
  <si>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</si>
  <si>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</si>
  <si>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</si>
  <si>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</si>
  <si>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</si>
  <si>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</si>
  <si>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</si>
  <si>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</si>
  <si>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</si>
  <si>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</si>
  <si>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</si>
  <si>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</si>
  <si>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</si>
  <si>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</si>
  <si>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</si>
  <si>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</si>
  <si>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</si>
  <si>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</si>
  <si>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</si>
  <si>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</si>
  <si>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</si>
  <si>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</si>
  <si>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</si>
  <si>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</si>
  <si>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</si>
  <si>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</si>
  <si>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</si>
  <si>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</si>
  <si>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</si>
  <si>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</si>
  <si>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</si>
  <si>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</si>
  <si>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</si>
  <si>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</si>
  <si>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</si>
  <si>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</si>
  <si>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</si>
  <si>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</si>
  <si>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</si>
  <si>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</si>
  <si>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</si>
  <si>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</si>
  <si>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</si>
  <si>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</si>
  <si>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</si>
  <si>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</si>
  <si>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</si>
  <si>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</si>
  <si>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</si>
  <si>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</si>
  <si>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</si>
  <si>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</si>
  <si>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</si>
  <si>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</si>
  <si>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</si>
  <si>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</si>
  <si>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</si>
  <si>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</si>
  <si>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</si>
  <si>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</si>
  <si>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</si>
  <si>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</si>
  <si>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</si>
  <si>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</si>
  <si>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</si>
  <si>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</si>
  <si>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</si>
  <si>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</si>
  <si>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</si>
  <si>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</si>
  <si>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</si>
  <si>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</si>
  <si>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</si>
  <si>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</si>
  <si>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</si>
  <si>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</si>
  <si>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</si>
  <si>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</si>
  <si>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</si>
  <si>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</si>
  <si>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</si>
  <si>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</si>
  <si>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</si>
  <si>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</si>
  <si>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</si>
  <si>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</si>
  <si>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</si>
  <si>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</si>
  <si>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</si>
  <si>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</si>
  <si>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</si>
  <si>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</si>
  <si>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</si>
  <si>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</si>
  <si>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</si>
  <si>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</si>
  <si>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</si>
  <si>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</si>
  <si>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</si>
  <si>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</si>
  <si>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</si>
  <si>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</si>
  <si>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</si>
  <si>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</si>
  <si>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</si>
  <si>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</si>
  <si>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</si>
  <si>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</si>
  <si>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</si>
  <si>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</si>
  <si>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</si>
  <si>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</si>
  <si>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</si>
  <si>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</si>
  <si>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</si>
  <si>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</si>
  <si>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</si>
  <si>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</si>
  <si>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</si>
  <si>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</si>
  <si>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</si>
  <si>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</si>
  <si>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</si>
  <si>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</si>
  <si>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</si>
  <si>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</si>
  <si>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</si>
  <si>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</si>
  <si>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</si>
  <si>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</si>
  <si>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</si>
  <si>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</si>
  <si>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</si>
  <si>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</si>
  <si>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</si>
  <si>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</si>
  <si>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</si>
  <si>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</si>
  <si>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</si>
  <si>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</si>
  <si>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</si>
  <si>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</si>
  <si>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</si>
  <si>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</si>
  <si>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</si>
  <si>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</si>
  <si>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</si>
  <si>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</si>
  <si>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</si>
  <si>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</si>
  <si>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</si>
  <si>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</si>
  <si>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</si>
  <si>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</si>
  <si>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</si>
  <si>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</si>
  <si>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</si>
  <si>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</si>
  <si>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</si>
  <si>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</si>
  <si>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</si>
  <si>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</si>
  <si>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</si>
  <si>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</si>
  <si>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</si>
  <si>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</si>
  <si>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</si>
  <si>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</si>
  <si>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</si>
  <si>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</si>
  <si>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</si>
  <si>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</si>
  <si>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</si>
  <si>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</si>
  <si>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</si>
  <si>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</si>
  <si>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</si>
  <si>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</si>
  <si>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</si>
  <si>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</si>
  <si>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</si>
  <si>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</si>
  <si>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</si>
  <si>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</si>
  <si>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</si>
  <si>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</si>
  <si>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</si>
  <si>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</si>
  <si>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</si>
  <si>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</si>
  <si>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</si>
  <si>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</si>
  <si>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</si>
  <si>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</si>
  <si>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</si>
  <si>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</si>
  <si>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</si>
  <si>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</si>
  <si>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</si>
  <si>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</si>
  <si>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</si>
  <si>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</si>
  <si>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</si>
  <si>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</si>
  <si>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</si>
  <si>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</si>
  <si>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</si>
  <si>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</si>
  <si>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</si>
  <si>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</si>
  <si>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</si>
  <si>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</si>
  <si>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</si>
  <si>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</si>
  <si>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</si>
  <si>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</si>
  <si>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</si>
  <si>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</si>
  <si>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</si>
  <si>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</si>
  <si>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</si>
  <si>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</si>
  <si>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</si>
  <si>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</si>
  <si>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</si>
  <si>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</si>
  <si>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</si>
  <si>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</si>
  <si>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</si>
  <si>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</si>
  <si>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</si>
  <si>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</si>
  <si>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</si>
  <si>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</si>
  <si>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</si>
  <si>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</si>
  <si>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</si>
  <si>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</si>
  <si>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</si>
  <si>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</si>
  <si>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</si>
  <si>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</si>
  <si>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</si>
  <si>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</si>
  <si>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</si>
  <si>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</si>
  <si>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</si>
  <si>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</si>
  <si>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</si>
  <si>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</si>
  <si>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</si>
  <si>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</si>
  <si>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</si>
  <si>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</si>
  <si>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</si>
  <si>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</si>
  <si>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</si>
  <si>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</si>
  <si>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</si>
  <si>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</si>
  <si>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</si>
  <si>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</si>
  <si>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</si>
  <si>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</si>
  <si>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</si>
  <si>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</si>
  <si>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</si>
  <si>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</si>
  <si>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</si>
  <si>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</si>
  <si>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</si>
  <si>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</si>
  <si>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</si>
  <si>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</si>
  <si>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</si>
  <si>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</si>
  <si>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</si>
  <si>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</si>
  <si>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</si>
  <si>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</si>
  <si>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</si>
  <si>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</si>
  <si>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</si>
  <si>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</si>
  <si>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</si>
  <si>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</si>
  <si>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</si>
  <si>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</si>
  <si>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</si>
  <si>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</si>
  <si>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</si>
  <si>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</si>
  <si>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</si>
  <si>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</si>
  <si>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</si>
  <si>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</si>
  <si>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</si>
  <si>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</si>
  <si>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</si>
  <si>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</si>
  <si>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</si>
  <si>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</si>
  <si>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</si>
  <si>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</si>
  <si>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</si>
  <si>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</si>
  <si>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</si>
  <si>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</si>
  <si>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</si>
  <si>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</si>
  <si>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</si>
  <si>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</si>
  <si>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</si>
  <si>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</si>
  <si>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</si>
  <si>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</si>
  <si>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</si>
  <si>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</si>
  <si>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</si>
  <si>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</si>
  <si>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</si>
  <si>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</si>
  <si>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</si>
  <si>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</si>
  <si>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</si>
  <si>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</si>
  <si>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</si>
  <si>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</si>
  <si>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</si>
  <si>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</si>
  <si>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</si>
  <si>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</si>
  <si>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</si>
  <si>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</si>
  <si>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</si>
  <si>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</si>
  <si>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</si>
  <si>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</si>
  <si>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</si>
  <si>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</si>
  <si>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</si>
  <si>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</si>
  <si>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</si>
  <si>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</si>
  <si>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</si>
  <si>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</si>
  <si>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</si>
  <si>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</si>
  <si>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</si>
  <si>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</si>
  <si>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</si>
  <si>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</si>
  <si>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</si>
  <si>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</si>
  <si>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</si>
  <si>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</si>
  <si>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</si>
  <si>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</si>
  <si>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</si>
  <si>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</si>
  <si>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</si>
  <si>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</si>
  <si>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</si>
  <si>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</si>
  <si>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</si>
  <si>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</si>
  <si>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</si>
  <si>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</si>
  <si>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</si>
  <si>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</si>
  <si>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</si>
  <si>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</si>
  <si>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</si>
  <si>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</si>
  <si>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</si>
  <si>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</si>
  <si>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</si>
  <si>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</si>
  <si>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</si>
  <si>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</si>
  <si>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</si>
  <si>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</si>
  <si>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</si>
  <si>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</si>
  <si>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</si>
  <si>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</si>
  <si>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</si>
  <si>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</si>
  <si>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</si>
  <si>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</si>
  <si>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</si>
  <si>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</si>
  <si>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</si>
  <si>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</si>
  <si>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</si>
  <si>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</si>
  <si>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</si>
  <si>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</si>
  <si>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</si>
  <si>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</si>
  <si>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</si>
  <si>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</si>
  <si>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</si>
  <si>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</si>
  <si>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</si>
  <si>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</si>
  <si>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</si>
  <si>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</si>
  <si>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</si>
  <si>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</si>
  <si>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</si>
  <si>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</si>
  <si>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</si>
  <si>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</si>
  <si>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</si>
  <si>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</si>
  <si>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</si>
  <si>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</si>
  <si>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</si>
  <si>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</si>
  <si>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</si>
  <si>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</si>
  <si>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</si>
  <si>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</si>
  <si>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</si>
  <si>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</si>
  <si>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</si>
  <si>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</si>
  <si>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</si>
  <si>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</si>
  <si>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</si>
  <si>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</si>
  <si>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</si>
  <si>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</si>
  <si>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</si>
  <si>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</si>
  <si>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</si>
  <si>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</si>
  <si>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</si>
  <si>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</si>
  <si>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</si>
  <si>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</si>
  <si>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</si>
  <si>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</si>
  <si>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</si>
  <si>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</si>
  <si>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</si>
  <si>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</si>
  <si>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</si>
  <si>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</si>
  <si>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</si>
  <si>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</si>
  <si>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</si>
  <si>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</si>
  <si>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</si>
  <si>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</si>
  <si>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</si>
  <si>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</si>
  <si>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</si>
  <si>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</si>
  <si>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</si>
  <si>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</si>
  <si>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</si>
  <si>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</si>
  <si>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</si>
  <si>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</si>
  <si>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</si>
  <si>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</si>
  <si>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</si>
  <si>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</si>
  <si>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</si>
  <si>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</si>
  <si>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</si>
  <si>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</si>
  <si>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</si>
  <si>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</si>
  <si>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</si>
  <si>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</si>
  <si>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</si>
  <si>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</si>
  <si>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</si>
  <si>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</si>
  <si>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</si>
  <si>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</si>
  <si>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</si>
  <si>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</si>
  <si>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</si>
  <si>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</si>
  <si>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</si>
  <si>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</si>
  <si>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</si>
  <si>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</si>
  <si>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</si>
  <si>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</si>
  <si>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</si>
  <si>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</si>
  <si>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</si>
  <si>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</si>
  <si>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</si>
  <si>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</si>
  <si>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</si>
  <si>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</si>
  <si>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</si>
  <si>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</si>
  <si>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</si>
  <si>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</si>
  <si>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</si>
  <si>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</si>
  <si>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</si>
  <si>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</si>
  <si>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</si>
  <si>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</si>
  <si>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</si>
  <si>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</si>
  <si>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</si>
  <si>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</si>
  <si>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</si>
  <si>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</si>
  <si>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</si>
  <si>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</si>
  <si>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</si>
  <si>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</si>
  <si>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</si>
  <si>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</si>
  <si>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</si>
  <si>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</si>
  <si>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</si>
  <si>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</si>
  <si>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</si>
  <si>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</si>
  <si>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</si>
  <si>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</si>
  <si>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</si>
  <si>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</si>
  <si>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</si>
  <si>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</si>
  <si>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</si>
  <si>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</si>
  <si>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</si>
  <si>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</si>
  <si>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</si>
  <si>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</si>
  <si>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</si>
  <si>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</si>
  <si>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</si>
  <si>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</si>
  <si>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</si>
  <si>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</si>
  <si>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</si>
  <si>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</si>
  <si>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</si>
  <si>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</si>
  <si>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</si>
  <si>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</si>
  <si>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</si>
  <si>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</si>
  <si>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</si>
  <si>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</si>
  <si>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</si>
  <si>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</si>
  <si>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</si>
  <si>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</si>
  <si>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</si>
  <si>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</si>
  <si>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</si>
  <si>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</si>
  <si>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</si>
  <si>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</si>
  <si>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</si>
  <si>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</si>
  <si>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</si>
  <si>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</si>
  <si>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</si>
  <si>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</si>
  <si>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</si>
  <si>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</si>
  <si>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</si>
  <si>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</si>
  <si>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</si>
  <si>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</si>
  <si>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</si>
  <si>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</si>
  <si>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</si>
  <si>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</si>
  <si>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</si>
  <si>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</si>
  <si>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</si>
  <si>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</si>
  <si>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</si>
  <si>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</si>
  <si>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</si>
  <si>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</si>
  <si>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</si>
  <si>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</si>
  <si>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</si>
  <si>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</si>
  <si>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</si>
  <si>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</si>
  <si>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</si>
  <si>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</si>
  <si>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</si>
  <si>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</si>
  <si>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</si>
  <si>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</si>
  <si>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</si>
  <si>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</si>
  <si>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</si>
  <si>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</si>
  <si>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</si>
  <si>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</si>
  <si>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</si>
  <si>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</si>
  <si>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</si>
  <si>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</si>
  <si>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</si>
  <si>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</si>
  <si>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</si>
  <si>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</si>
  <si>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</si>
  <si>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</si>
  <si>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</si>
  <si>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</si>
  <si>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</si>
  <si>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</si>
  <si>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</si>
  <si>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</si>
  <si>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</si>
  <si>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</si>
  <si>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</si>
  <si>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</si>
  <si>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</si>
  <si>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</si>
  <si>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</si>
  <si>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</si>
  <si>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</si>
  <si>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</si>
  <si>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</si>
  <si>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</si>
  <si>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</si>
  <si>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</si>
  <si>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</si>
  <si>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</si>
  <si>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</si>
  <si>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</si>
  <si>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</si>
  <si>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</si>
  <si>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</si>
  <si>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</si>
  <si>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</si>
  <si>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</si>
  <si>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</si>
  <si>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</si>
  <si>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</si>
  <si>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</si>
  <si>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</si>
  <si>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</si>
  <si>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</si>
  <si>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</si>
  <si>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</si>
  <si>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</si>
  <si>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</si>
  <si>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</si>
  <si>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</si>
  <si>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</si>
  <si>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</si>
  <si>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</si>
  <si>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</si>
  <si>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</si>
  <si>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</si>
  <si>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</si>
  <si>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</si>
  <si>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</si>
  <si>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</si>
  <si>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</si>
  <si>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</si>
  <si>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</si>
  <si>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</si>
  <si>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</si>
  <si>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</si>
  <si>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</si>
  <si>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</si>
  <si>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</si>
  <si>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</si>
  <si>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</si>
  <si>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</si>
  <si>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</si>
  <si>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</si>
  <si>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</si>
  <si>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</si>
  <si>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</si>
  <si>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</si>
  <si>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</si>
  <si>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</si>
  <si>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</si>
  <si>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</si>
  <si>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</si>
  <si>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</si>
  <si>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</si>
  <si>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</si>
  <si>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</si>
  <si>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</si>
  <si>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</si>
  <si>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</si>
  <si>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</si>
  <si>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</si>
  <si>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</si>
  <si>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</si>
  <si>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</si>
  <si>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</si>
  <si>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</si>
  <si>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</si>
  <si>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</si>
  <si>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</si>
  <si>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</si>
  <si>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</si>
  <si>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</si>
  <si>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</si>
  <si>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</si>
  <si>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</si>
  <si>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</si>
  <si>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</si>
  <si>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</si>
  <si>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</si>
  <si>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</si>
  <si>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</si>
  <si>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</si>
  <si>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</si>
  <si>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</si>
  <si>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</si>
  <si>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</si>
  <si>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</si>
  <si>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</si>
  <si>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</si>
  <si>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</si>
  <si>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</si>
  <si>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</si>
  <si>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</si>
  <si>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</si>
  <si>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</si>
  <si>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</si>
  <si>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</si>
  <si>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</si>
  <si>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</si>
  <si>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</si>
  <si>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</si>
  <si>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</si>
  <si>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</si>
  <si>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</si>
  <si>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</si>
  <si>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</si>
  <si>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</si>
  <si>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</si>
  <si>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</si>
  <si>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</si>
  <si>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</si>
  <si>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</si>
  <si>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</si>
  <si>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</si>
  <si>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</si>
  <si>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</si>
  <si>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</si>
  <si>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</si>
  <si>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</si>
  <si>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</si>
  <si>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</si>
  <si>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</si>
  <si>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</si>
  <si>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</si>
  <si>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</si>
  <si>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</si>
  <si>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</si>
  <si>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</si>
  <si>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</si>
  <si>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</si>
  <si>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</si>
  <si>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</si>
  <si>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</si>
  <si>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</si>
  <si>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</si>
  <si>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</si>
  <si>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</si>
  <si>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</si>
  <si>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</si>
  <si>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</si>
  <si>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</si>
  <si>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</si>
  <si>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</si>
  <si>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</si>
  <si>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</si>
  <si>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</si>
  <si>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</si>
  <si>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</si>
  <si>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</si>
  <si>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</si>
  <si>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</si>
  <si>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</si>
  <si>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</si>
  <si>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</si>
  <si>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</si>
  <si>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</si>
  <si>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</si>
  <si>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</si>
  <si>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</si>
  <si>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</si>
  <si>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</si>
  <si>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</si>
  <si>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</si>
  <si>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</si>
  <si>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</si>
  <si>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</si>
  <si>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</si>
  <si>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</si>
  <si>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</si>
  <si>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</si>
  <si>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</si>
  <si>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</si>
  <si>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</si>
  <si>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</si>
  <si>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</si>
  <si>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</si>
  <si>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</si>
  <si>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</si>
  <si>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</si>
  <si>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</si>
  <si>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</si>
  <si>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</si>
  <si>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</si>
  <si>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</si>
  <si>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</si>
  <si>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</si>
  <si>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</si>
  <si>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</si>
  <si>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</si>
  <si>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</si>
  <si>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</si>
  <si>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</si>
  <si>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</si>
  <si>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</si>
  <si>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</si>
  <si>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</si>
  <si>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</si>
  <si>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</si>
  <si>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</si>
  <si>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</si>
  <si>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</si>
  <si>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</si>
  <si>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</si>
  <si>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</si>
  <si>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</si>
  <si>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</si>
  <si>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</si>
  <si>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</si>
  <si>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</si>
  <si>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</si>
  <si>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</si>
  <si>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</si>
  <si>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</si>
  <si>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</si>
  <si>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</si>
  <si>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</si>
  <si>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</si>
  <si>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</si>
  <si>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</si>
  <si>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</si>
  <si>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</si>
  <si>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</si>
  <si>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</si>
  <si>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</si>
  <si>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</si>
  <si>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</si>
  <si>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</si>
  <si>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</si>
  <si>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</si>
  <si>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</si>
  <si>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</si>
  <si>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</si>
  <si>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</si>
  <si>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</si>
  <si>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</si>
  <si>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</si>
  <si>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</si>
  <si>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</si>
  <si>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</si>
  <si>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</si>
  <si>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</si>
  <si>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</si>
  <si>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</si>
  <si>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</si>
  <si>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</si>
  <si>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</si>
  <si>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</si>
  <si>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</si>
  <si>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</si>
  <si>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</si>
  <si>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</si>
  <si>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</si>
  <si>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</si>
  <si>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</si>
  <si>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</si>
  <si>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</si>
  <si>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</si>
  <si>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</si>
  <si>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</si>
  <si>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</si>
  <si>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</si>
  <si>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</si>
  <si>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</si>
  <si>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</si>
  <si>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</si>
  <si>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</si>
  <si>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</si>
  <si>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</si>
  <si>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</si>
  <si>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</si>
  <si>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</si>
  <si>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</si>
  <si>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</si>
  <si>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</si>
  <si>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</si>
  <si>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</si>
  <si>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</si>
  <si>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</si>
  <si>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</si>
  <si>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</si>
  <si>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</si>
  <si>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</si>
  <si>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</si>
  <si>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</si>
  <si>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</si>
  <si>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</si>
  <si>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</si>
  <si>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</si>
  <si>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</si>
  <si>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</si>
  <si>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</si>
  <si>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</si>
  <si>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</si>
  <si>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</si>
  <si>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</si>
  <si>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</si>
  <si>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</si>
  <si>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</si>
  <si>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</si>
  <si>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</si>
  <si>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</si>
  <si>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</si>
  <si>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</si>
  <si>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</si>
  <si>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</si>
  <si>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</si>
  <si>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</si>
  <si>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</si>
  <si>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</si>
  <si>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</si>
  <si>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</si>
  <si>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</si>
  <si>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</si>
  <si>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</si>
  <si>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</si>
  <si>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</si>
  <si>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</si>
  <si>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</si>
  <si>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</si>
  <si>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</si>
  <si>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</si>
  <si>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</si>
  <si>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</si>
  <si>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</si>
  <si>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</si>
  <si>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</si>
  <si>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</si>
  <si>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</si>
  <si>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</si>
  <si>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</si>
  <si>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</si>
  <si>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</si>
  <si>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</si>
  <si>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</si>
  <si>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</si>
  <si>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</si>
  <si>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</si>
  <si>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</si>
  <si>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</si>
  <si>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</si>
  <si>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</si>
  <si>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</si>
  <si>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</si>
  <si>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</si>
  <si>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</si>
  <si>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</si>
  <si>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</si>
  <si>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</si>
  <si>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</si>
  <si>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</si>
  <si>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</si>
  <si>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</si>
  <si>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</si>
  <si>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</si>
  <si>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</si>
  <si>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</si>
  <si>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</si>
  <si>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</si>
  <si>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</si>
  <si>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</si>
  <si>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</si>
  <si>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</si>
  <si>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</si>
  <si>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</si>
  <si>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</si>
  <si>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</si>
  <si>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</si>
  <si>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</si>
  <si>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</si>
  <si>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</si>
  <si>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</si>
  <si>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</si>
  <si>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</si>
  <si>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</si>
  <si>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</si>
  <si>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</si>
  <si>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</si>
  <si>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</si>
  <si>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</si>
  <si>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</si>
  <si>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</si>
  <si>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</si>
  <si>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</si>
  <si>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</si>
  <si>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</si>
  <si>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</si>
  <si>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</si>
  <si>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</si>
  <si>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</si>
  <si>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</si>
  <si>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</si>
  <si>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</si>
  <si>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</si>
  <si>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</si>
  <si>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</si>
  <si>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</si>
  <si>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</si>
  <si>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</si>
  <si>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</si>
  <si>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</si>
  <si>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</si>
  <si>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</si>
  <si>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</si>
  <si>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</si>
  <si>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</si>
  <si>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</si>
  <si>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</si>
  <si>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</si>
  <si>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</si>
  <si>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</si>
  <si>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</si>
  <si>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</si>
  <si>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</si>
  <si>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</si>
  <si>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</si>
  <si>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</si>
  <si>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</si>
  <si>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</si>
  <si>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</si>
  <si>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</si>
  <si>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</si>
  <si>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</si>
  <si>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</si>
  <si>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</si>
  <si>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</si>
  <si>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</si>
  <si>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</si>
  <si>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</si>
  <si>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</si>
  <si>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</si>
  <si>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</si>
  <si>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</si>
  <si>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</si>
  <si>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</si>
  <si>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</si>
  <si>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</si>
  <si>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</si>
  <si>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</si>
  <si>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</si>
  <si>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</si>
  <si>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</si>
  <si>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</si>
  <si>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</si>
  <si>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</si>
  <si>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</si>
  <si>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</si>
  <si>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</si>
  <si>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</si>
  <si>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</si>
  <si>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</si>
  <si>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</si>
  <si>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</si>
  <si>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</si>
  <si>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</si>
  <si>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</si>
  <si>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</si>
  <si>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</si>
  <si>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</si>
  <si>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</si>
  <si>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</si>
  <si>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</si>
  <si>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</si>
  <si>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</si>
  <si>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</si>
  <si>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</si>
  <si>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</si>
  <si>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</si>
  <si>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</si>
  <si>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</si>
  <si>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</si>
  <si>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</si>
  <si>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</si>
  <si>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</si>
  <si>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</si>
  <si>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</si>
  <si>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</si>
  <si>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</si>
  <si>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</si>
  <si>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</si>
  <si>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</si>
  <si>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</si>
  <si>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</si>
  <si>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</si>
  <si>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</si>
  <si>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</si>
  <si>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</si>
  <si>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</si>
  <si>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</si>
  <si>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</si>
  <si>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</si>
  <si>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</si>
  <si>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</si>
  <si>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</si>
  <si>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</si>
  <si>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</si>
  <si>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</si>
  <si>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</si>
  <si>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</si>
  <si>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</si>
  <si>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</si>
  <si>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</si>
  <si>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</si>
  <si>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</si>
  <si>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</si>
  <si>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</si>
  <si>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</si>
  <si>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</si>
  <si>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</si>
  <si>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</si>
  <si>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</si>
  <si>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</si>
  <si>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</si>
  <si>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</si>
  <si>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</si>
  <si>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</si>
  <si>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</si>
  <si>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</si>
  <si>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</si>
  <si>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</si>
  <si>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</si>
  <si>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</si>
  <si>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</si>
  <si>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</si>
  <si>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</si>
  <si>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</si>
  <si>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</si>
  <si>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</si>
  <si>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</si>
  <si>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</si>
  <si>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</si>
  <si>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</si>
  <si>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</si>
  <si>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</si>
  <si>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</si>
  <si>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</si>
  <si>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</si>
  <si>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</si>
  <si>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</si>
  <si>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</si>
  <si>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</si>
  <si>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</si>
  <si>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</si>
  <si>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</si>
  <si>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</si>
  <si>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</si>
  <si>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</si>
  <si>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</si>
  <si>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</si>
  <si>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</si>
  <si>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</si>
  <si>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</si>
  <si>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</si>
  <si>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</si>
  <si>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</si>
  <si>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</si>
  <si>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</si>
  <si>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</si>
  <si>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</si>
  <si>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</si>
  <si>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</si>
  <si>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</si>
  <si>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</si>
  <si>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</si>
  <si>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</si>
  <si>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</si>
  <si>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</si>
  <si>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</si>
  <si>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</si>
  <si>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</si>
  <si>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</si>
  <si>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</si>
  <si>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</si>
  <si>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</si>
  <si>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</si>
  <si>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</si>
  <si>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</si>
  <si>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</si>
  <si>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</si>
  <si>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</si>
  <si>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</si>
  <si>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</si>
  <si>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</si>
  <si>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</si>
  <si>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</si>
  <si>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</si>
  <si>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</si>
  <si>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</si>
  <si>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</si>
  <si>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</si>
  <si>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</si>
  <si>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</si>
  <si>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</si>
  <si>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</si>
  <si>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</si>
  <si>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</si>
  <si>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</si>
  <si>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</si>
  <si>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</si>
  <si>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</si>
  <si>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</si>
  <si>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</si>
  <si>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</si>
  <si>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</si>
  <si>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</si>
  <si>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</si>
  <si>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</si>
  <si>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</si>
  <si>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</si>
  <si>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</si>
  <si>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</si>
  <si>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</si>
  <si>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</si>
  <si>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</si>
  <si>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</si>
  <si>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</si>
  <si>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</si>
  <si>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</si>
  <si>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</si>
  <si>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</si>
  <si>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</si>
  <si>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</si>
  <si>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</si>
  <si>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</si>
  <si>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</si>
  <si>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</si>
  <si>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</si>
  <si>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</si>
  <si>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</si>
  <si>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</si>
  <si>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</si>
  <si>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</si>
  <si>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</si>
  <si>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</si>
  <si>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</si>
  <si>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</si>
  <si>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</si>
  <si>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</si>
  <si>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</si>
  <si>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</si>
  <si>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</si>
  <si>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</si>
  <si>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</si>
  <si>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</si>
  <si>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</si>
  <si>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</si>
  <si>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</si>
  <si>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</si>
  <si>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</si>
  <si>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</si>
  <si>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</si>
  <si>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</si>
  <si>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</si>
  <si>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</si>
  <si>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</si>
  <si>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</si>
  <si>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</si>
  <si>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</si>
  <si>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</si>
  <si>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</si>
  <si>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</si>
  <si>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</si>
  <si>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</si>
  <si>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</si>
  <si>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</si>
  <si>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</si>
  <si>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</si>
  <si>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</si>
  <si>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</si>
  <si>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</si>
  <si>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</si>
  <si>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</si>
  <si>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</si>
  <si>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</si>
  <si>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</si>
  <si>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</si>
  <si>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</si>
  <si>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</si>
  <si>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</si>
  <si>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</si>
  <si>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</si>
  <si>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</si>
  <si>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</si>
  <si>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</si>
  <si>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</si>
  <si>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</si>
  <si>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</si>
  <si>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</si>
  <si>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</si>
  <si>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</si>
  <si>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</si>
  <si>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</si>
  <si>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</si>
  <si>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</si>
  <si>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</si>
  <si>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</si>
  <si>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</si>
  <si>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</si>
  <si>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</si>
  <si>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</si>
  <si>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</si>
  <si>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</si>
  <si>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</si>
  <si>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</si>
  <si>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</si>
  <si>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</si>
  <si>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</si>
  <si>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</si>
  <si>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</si>
  <si>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</si>
  <si>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</si>
  <si>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</si>
  <si>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</si>
  <si>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</si>
  <si>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</si>
  <si>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</si>
  <si>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</si>
  <si>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</si>
  <si>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</si>
  <si>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</si>
  <si>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</si>
  <si>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</si>
  <si>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</si>
  <si>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</si>
  <si>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</si>
  <si>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</si>
  <si>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</si>
  <si>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</si>
  <si>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</si>
  <si>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</si>
  <si>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</si>
  <si>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</si>
  <si>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</si>
  <si>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</si>
  <si>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</si>
  <si>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</si>
  <si>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</si>
  <si>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</si>
  <si>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</si>
  <si>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</si>
  <si>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</si>
  <si>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</si>
  <si>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</si>
  <si>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</si>
  <si>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</si>
  <si>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</si>
  <si>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</si>
  <si>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</si>
  <si>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</si>
  <si>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</si>
  <si>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</si>
  <si>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</si>
  <si>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</si>
  <si>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</si>
  <si>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</si>
  <si>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</si>
  <si>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</si>
  <si>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</si>
  <si>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</si>
  <si>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</si>
  <si>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</si>
  <si>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</si>
  <si>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</si>
  <si>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</si>
  <si>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</si>
  <si>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</si>
  <si>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</si>
  <si>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</si>
  <si>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</si>
  <si>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</si>
  <si>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</si>
  <si>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</si>
  <si>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</si>
  <si>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</si>
  <si>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</si>
  <si>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</si>
  <si>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</si>
  <si>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</si>
  <si>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</si>
  <si>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</si>
  <si>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</si>
  <si>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</si>
  <si>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</si>
  <si>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</si>
  <si>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</si>
  <si>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</si>
  <si>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</si>
  <si>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</si>
  <si>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</si>
  <si>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</si>
  <si>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</si>
  <si>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</si>
  <si>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</si>
  <si>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</si>
  <si>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</si>
  <si>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</si>
  <si>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</si>
  <si>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</si>
  <si>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</si>
  <si>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</si>
  <si>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</si>
  <si>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</si>
  <si>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</si>
  <si>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</si>
  <si>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</si>
  <si>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</si>
  <si>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</si>
  <si>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</si>
  <si>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</si>
  <si>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</si>
  <si>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</si>
  <si>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</si>
  <si>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</si>
  <si>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</si>
  <si>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</si>
  <si>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</si>
  <si>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</si>
  <si>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</si>
  <si>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</si>
  <si>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</si>
  <si>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</si>
  <si>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</si>
  <si>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</si>
  <si>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</si>
  <si>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</si>
  <si>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</si>
  <si>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</si>
  <si>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</si>
  <si>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</si>
  <si>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</si>
  <si>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</si>
  <si>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</si>
  <si>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</si>
  <si>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</si>
  <si>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</si>
  <si>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</si>
  <si>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</si>
  <si>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</si>
  <si>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</si>
  <si>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</si>
  <si>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</si>
  <si>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</si>
  <si>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</si>
  <si>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</si>
  <si>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</si>
  <si>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</si>
  <si>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</si>
  <si>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</si>
  <si>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</si>
  <si>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</si>
  <si>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</si>
  <si>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</si>
  <si>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</si>
  <si>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</si>
  <si>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</si>
  <si>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</si>
  <si>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</si>
  <si>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</si>
  <si>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</si>
  <si>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</si>
  <si>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</si>
  <si>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</si>
  <si>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</si>
  <si>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</si>
  <si>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</si>
  <si>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</si>
  <si>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</si>
  <si>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</si>
  <si>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</si>
  <si>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</si>
  <si>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</si>
  <si>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</si>
  <si>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</si>
  <si>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</si>
  <si>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</si>
  <si>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</si>
  <si>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</si>
  <si>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</si>
  <si>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</si>
  <si>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</si>
  <si>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</si>
  <si>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</si>
  <si>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</si>
  <si>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</si>
  <si>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</si>
  <si>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</si>
  <si>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</si>
  <si>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</si>
  <si>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</si>
  <si>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</si>
  <si>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</si>
  <si>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</si>
  <si>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</si>
  <si>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</si>
  <si>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</si>
  <si>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</si>
  <si>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</si>
  <si>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</si>
  <si>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</si>
  <si>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</si>
  <si>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</si>
  <si>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</si>
  <si>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</si>
  <si>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</si>
  <si>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</si>
  <si>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</si>
  <si>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</si>
  <si>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</si>
  <si>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</si>
  <si>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</si>
  <si>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</si>
  <si>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</si>
  <si>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</si>
  <si>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</si>
  <si>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</si>
  <si>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</si>
  <si>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</si>
  <si>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</si>
  <si>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</si>
  <si>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</si>
  <si>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</si>
  <si>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</si>
  <si>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</si>
  <si>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</si>
  <si>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</si>
  <si>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</si>
  <si>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</si>
  <si>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</si>
  <si>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</si>
  <si>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</si>
  <si>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</si>
  <si>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</si>
  <si>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</si>
  <si>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</si>
  <si>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</si>
  <si>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</si>
  <si>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</si>
  <si>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</si>
  <si>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</si>
  <si>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</si>
  <si>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</si>
  <si>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</si>
  <si>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</si>
  <si>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</si>
  <si>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</si>
  <si>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</si>
  <si>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</si>
  <si>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</si>
  <si>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</si>
  <si>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</si>
  <si>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</si>
  <si>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</si>
  <si>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</si>
  <si>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</si>
  <si>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</si>
  <si>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</si>
  <si>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</si>
  <si>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</si>
  <si>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</si>
  <si>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</si>
  <si>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</si>
  <si>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</si>
  <si>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</si>
  <si>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</si>
  <si>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</si>
  <si>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</si>
  <si>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</si>
  <si>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</si>
  <si>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</si>
  <si>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</si>
  <si>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</si>
  <si>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</si>
  <si>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</si>
  <si>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</si>
  <si>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</si>
  <si>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</si>
  <si>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</si>
  <si>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</si>
  <si>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</si>
  <si>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</si>
  <si>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</si>
  <si>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</si>
  <si>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</si>
  <si>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</si>
  <si>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</si>
  <si>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</si>
  <si>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</si>
  <si>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</si>
  <si>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</si>
  <si>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</si>
  <si>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</si>
  <si>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</si>
  <si>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</si>
  <si>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</si>
  <si>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</si>
  <si>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</si>
  <si>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</si>
  <si>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</si>
  <si>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</si>
  <si>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</si>
  <si>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</si>
  <si>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</si>
  <si>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</si>
  <si>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</si>
  <si>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</si>
  <si>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</si>
  <si>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</si>
  <si>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</si>
  <si>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</si>
  <si>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</si>
  <si>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</si>
  <si>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</si>
  <si>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</si>
  <si>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</si>
  <si>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</si>
  <si>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</si>
  <si>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</si>
  <si>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</si>
  <si>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</si>
  <si>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</si>
  <si>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</si>
  <si>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</si>
  <si>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</si>
  <si>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</si>
  <si>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</si>
  <si>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</si>
  <si>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</si>
  <si>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</si>
  <si>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</si>
  <si>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</si>
  <si>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</si>
  <si>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</si>
  <si>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</si>
  <si>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</si>
  <si>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</si>
  <si>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</si>
  <si>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</si>
  <si>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</si>
  <si>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</si>
  <si>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</si>
  <si>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</si>
  <si>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</si>
  <si>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</si>
  <si>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</si>
  <si>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</si>
  <si>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</si>
  <si>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</si>
  <si>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</si>
  <si>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</si>
  <si>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</si>
  <si>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</si>
  <si>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</si>
  <si>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</si>
  <si>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</si>
  <si>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</si>
  <si>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</si>
  <si>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</si>
  <si>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</si>
  <si>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</si>
  <si>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</si>
  <si>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</si>
  <si>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</si>
  <si>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</si>
  <si>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</si>
  <si>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</si>
  <si>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</si>
  <si>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</si>
  <si>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</si>
  <si>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</si>
  <si>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</si>
  <si>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</si>
  <si>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</si>
  <si>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</si>
  <si>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</si>
  <si>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</si>
  <si>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</si>
  <si>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</si>
  <si>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</si>
  <si>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</si>
  <si>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</si>
  <si>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</si>
  <si>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</si>
  <si>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</si>
  <si>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</si>
  <si>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</si>
  <si>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</si>
  <si>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</si>
  <si>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</si>
  <si>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</si>
  <si>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</si>
  <si>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</si>
  <si>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</si>
  <si>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</si>
  <si>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</si>
  <si>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</si>
  <si>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</si>
  <si>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</si>
  <si>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</si>
  <si>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</si>
  <si>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</si>
  <si>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</si>
  <si>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</si>
  <si>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</si>
  <si>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</si>
  <si>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</si>
  <si>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</si>
  <si>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</si>
  <si>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</si>
  <si>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</si>
  <si>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</si>
  <si>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</si>
  <si>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</si>
  <si>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</si>
  <si>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</si>
  <si>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</si>
  <si>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</si>
  <si>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</si>
  <si>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</si>
  <si>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</si>
  <si>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</si>
  <si>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</si>
  <si>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</si>
  <si>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</si>
  <si>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</si>
  <si>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</si>
  <si>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</si>
  <si>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</si>
  <si>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</si>
  <si>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</si>
  <si>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</si>
  <si>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</si>
  <si>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</si>
  <si>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</si>
  <si>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</si>
  <si>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</si>
  <si>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</si>
  <si>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</si>
  <si>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</si>
  <si>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</si>
  <si>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</si>
  <si>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</si>
  <si>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</si>
  <si>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</si>
  <si>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</si>
  <si>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</si>
  <si>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</si>
  <si>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</si>
  <si>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</si>
  <si>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</si>
  <si>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</si>
  <si>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</si>
  <si>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</si>
  <si>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</si>
  <si>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</si>
  <si>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</si>
  <si>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</si>
  <si>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</si>
  <si>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</si>
  <si>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</si>
  <si>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</si>
  <si>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</si>
  <si>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</si>
  <si>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</si>
  <si>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</si>
  <si>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</si>
  <si>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</si>
  <si>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</si>
  <si>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</si>
  <si>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</si>
  <si>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</si>
  <si>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</si>
  <si>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</si>
  <si>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</si>
  <si>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</si>
  <si>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</si>
  <si>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</si>
  <si>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</si>
  <si>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</si>
  <si>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</si>
  <si>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</si>
  <si>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</si>
  <si>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</si>
  <si>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</si>
  <si>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</si>
  <si>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</si>
  <si>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</si>
  <si>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</si>
  <si>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</si>
  <si>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</si>
  <si>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</si>
  <si>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</si>
  <si>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</si>
  <si>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</si>
  <si>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</si>
  <si>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</si>
  <si>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</si>
  <si>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</si>
  <si>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</si>
  <si>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</si>
  <si>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</si>
  <si>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</si>
  <si>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</si>
  <si>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</si>
  <si>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</si>
  <si>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</si>
  <si>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</si>
  <si>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</si>
  <si>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</si>
  <si>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</si>
  <si>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</si>
  <si>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</si>
  <si>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</si>
  <si>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</si>
  <si>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</si>
  <si>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</si>
  <si>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</si>
  <si>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</si>
  <si>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</si>
  <si>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</si>
  <si>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</si>
  <si>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</si>
  <si>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</si>
  <si>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</si>
  <si>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</si>
  <si>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</si>
  <si>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</si>
  <si>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</si>
  <si>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</si>
  <si>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</si>
  <si>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</si>
  <si>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</si>
  <si>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</si>
  <si>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</si>
  <si>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</si>
  <si>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</si>
  <si>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</si>
  <si>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</si>
  <si>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</si>
  <si>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</si>
  <si>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</si>
  <si>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</si>
  <si>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</si>
  <si>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</si>
  <si>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</si>
  <si>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</si>
  <si>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</si>
  <si>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</si>
  <si>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</si>
  <si>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</si>
  <si>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</si>
  <si>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</si>
  <si>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</si>
  <si>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</si>
  <si>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</si>
  <si>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</si>
  <si>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</si>
  <si>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</si>
  <si>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</si>
  <si>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</si>
  <si>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</si>
  <si>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</si>
  <si>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</si>
  <si>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</si>
  <si>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</si>
  <si>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</si>
  <si>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</si>
  <si>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</si>
  <si>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</si>
  <si>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</si>
  <si>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</si>
  <si>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</si>
  <si>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</si>
  <si>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</si>
  <si>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</si>
  <si>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</si>
  <si>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</si>
  <si>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</si>
  <si>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</si>
  <si>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</si>
  <si>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</si>
  <si>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</si>
  <si>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</si>
  <si>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</si>
  <si>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</si>
  <si>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</si>
  <si>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</si>
  <si>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</si>
  <si>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</si>
  <si>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</si>
  <si>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</si>
  <si>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</si>
  <si>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</si>
  <si>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</si>
  <si>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</si>
  <si>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</si>
  <si>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</si>
  <si>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</si>
  <si>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</si>
  <si>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</si>
  <si>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</si>
  <si>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</si>
  <si>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</si>
  <si>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</si>
  <si>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</si>
  <si>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</si>
  <si>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</si>
  <si>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</si>
  <si>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</si>
  <si>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</si>
  <si>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</si>
  <si>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</si>
  <si>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</si>
  <si>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</si>
  <si>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</si>
  <si>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</si>
  <si>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</si>
  <si>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</si>
  <si>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</si>
  <si>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</si>
  <si>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</si>
  <si>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</si>
  <si>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</si>
  <si>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</si>
  <si>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</si>
  <si>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</si>
  <si>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</si>
  <si>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</si>
  <si>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</si>
  <si>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</si>
  <si>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</si>
  <si>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</si>
  <si>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</si>
  <si>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</si>
  <si>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</si>
  <si>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</si>
  <si>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</si>
  <si>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</si>
  <si>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</si>
  <si>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</si>
  <si>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</si>
  <si>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</si>
  <si>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</si>
  <si>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</si>
  <si>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</si>
  <si>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</si>
  <si>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</si>
  <si>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</si>
  <si>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</si>
  <si>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</si>
  <si>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</si>
  <si>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</si>
  <si>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</si>
  <si>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</si>
  <si>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</si>
  <si>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</si>
  <si>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</si>
  <si>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</si>
  <si>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</si>
  <si>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</si>
  <si>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</si>
  <si>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</si>
  <si>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</si>
  <si>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</si>
  <si>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</si>
  <si>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</si>
  <si>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</si>
  <si>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</si>
  <si>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</si>
  <si>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</si>
  <si>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</si>
  <si>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</si>
  <si>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</si>
  <si>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</si>
  <si>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</si>
  <si>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</si>
  <si>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</si>
  <si>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</si>
  <si>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</si>
  <si>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</si>
  <si>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</si>
  <si>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</si>
  <si>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</si>
  <si>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</si>
  <si>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</si>
  <si>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</si>
  <si>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</si>
  <si>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</si>
  <si>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</si>
  <si>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</si>
  <si>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</si>
  <si>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</si>
  <si>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</si>
  <si>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</si>
  <si>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</si>
  <si>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</si>
  <si>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</si>
  <si>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</si>
  <si>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</si>
  <si>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</si>
  <si>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</si>
  <si>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</si>
  <si>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</si>
  <si>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</si>
  <si>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</si>
  <si>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</si>
  <si>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</si>
  <si>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</si>
  <si>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</si>
  <si>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</si>
  <si>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</si>
  <si>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</si>
  <si>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</si>
  <si>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</si>
  <si>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</si>
  <si>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</si>
  <si>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</si>
  <si>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</si>
  <si>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</si>
  <si>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</si>
  <si>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</si>
  <si>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</si>
  <si>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</si>
  <si>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</si>
  <si>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</si>
  <si>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</si>
  <si>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</si>
  <si>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</si>
  <si>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</si>
  <si>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</si>
  <si>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</si>
  <si>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</si>
  <si>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</si>
  <si>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</si>
  <si>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</si>
  <si>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</si>
  <si>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</si>
  <si>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</si>
  <si>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</si>
  <si>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</si>
  <si>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</si>
  <si>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</si>
  <si>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</si>
  <si>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</si>
  <si>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</si>
  <si>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</si>
  <si>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</si>
  <si>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</si>
  <si>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</si>
  <si>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</si>
  <si>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</si>
  <si>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</si>
  <si>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</si>
  <si>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</si>
  <si>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</si>
  <si>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</si>
  <si>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</si>
  <si>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</si>
  <si>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</si>
  <si>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</si>
  <si>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</si>
  <si>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</si>
  <si>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</si>
  <si>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</si>
  <si>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</si>
  <si>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</si>
  <si>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</si>
  <si>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</si>
  <si>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</si>
  <si>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</si>
  <si>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</si>
  <si>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</si>
  <si>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</si>
  <si>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</si>
  <si>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</si>
  <si>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</si>
  <si>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</si>
  <si>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</si>
  <si>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</si>
  <si>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</si>
  <si>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</si>
  <si>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</si>
  <si>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</si>
  <si>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</si>
  <si>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</si>
  <si>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</si>
  <si>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</si>
  <si>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</si>
  <si>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</si>
  <si>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</si>
  <si>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</si>
  <si>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</si>
  <si>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</si>
  <si>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</si>
  <si>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</si>
  <si>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</si>
  <si>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</si>
  <si>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</si>
  <si>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</si>
  <si>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</si>
  <si>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</si>
  <si>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</si>
  <si>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</si>
  <si>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</si>
  <si>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</si>
  <si>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</si>
  <si>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</si>
  <si>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</si>
  <si>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</si>
  <si>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</si>
  <si>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</si>
  <si>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</si>
  <si>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</si>
  <si>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</si>
  <si>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</si>
  <si>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</si>
  <si>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</si>
  <si>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</si>
  <si>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</si>
  <si>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</si>
  <si>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</si>
  <si>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</si>
  <si>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</si>
  <si>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</si>
  <si>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</si>
  <si>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</si>
  <si>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</si>
  <si>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</si>
  <si>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</si>
  <si>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</si>
  <si>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</si>
  <si>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</si>
  <si>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</si>
  <si>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</si>
  <si>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</si>
  <si>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</si>
  <si>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</si>
  <si>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</si>
  <si>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</si>
  <si>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</si>
  <si>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</si>
  <si>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</si>
  <si>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</si>
  <si>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</si>
  <si>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</si>
  <si>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</si>
  <si>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</si>
  <si>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</si>
  <si>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</si>
  <si>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</si>
  <si>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</si>
  <si>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</si>
  <si>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</si>
  <si>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</si>
  <si>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</si>
  <si>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</si>
  <si>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</si>
  <si>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</si>
  <si>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</si>
  <si>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</si>
  <si>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</si>
  <si>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</si>
  <si>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</si>
  <si>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</si>
  <si>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</si>
  <si>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</si>
  <si>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</si>
  <si>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</si>
  <si>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</si>
  <si>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</si>
  <si>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</si>
  <si>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</si>
  <si>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</si>
  <si>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</si>
  <si>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</si>
  <si>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</si>
  <si>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</si>
  <si>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</si>
  <si>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</si>
  <si>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</si>
  <si>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</si>
  <si>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</si>
  <si>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</si>
  <si>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</si>
  <si>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</si>
  <si>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</si>
  <si>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</si>
  <si>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</si>
  <si>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</si>
  <si>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</si>
  <si>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</si>
  <si>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</si>
  <si>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</si>
  <si>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</si>
  <si>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</si>
  <si>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</si>
  <si>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</si>
  <si>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</si>
  <si>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</si>
  <si>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</si>
  <si>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</si>
  <si>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</si>
  <si>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</si>
  <si>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</si>
  <si>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</si>
  <si>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</si>
  <si>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</si>
  <si>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</si>
  <si>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</si>
  <si>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</si>
  <si>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</si>
  <si>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</si>
  <si>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</si>
  <si>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</si>
  <si>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</si>
  <si>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</si>
  <si>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</si>
  <si>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</si>
  <si>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</si>
  <si>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</si>
  <si>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</si>
  <si>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</si>
  <si>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</si>
  <si>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</si>
  <si>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</si>
  <si>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</si>
  <si>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</si>
  <si>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</si>
  <si>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</si>
  <si>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</si>
  <si>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</si>
  <si>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</si>
  <si>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</si>
  <si>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</si>
  <si>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</si>
  <si>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</si>
  <si>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</si>
  <si>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</si>
  <si>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</si>
  <si>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</si>
  <si>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</si>
  <si>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</si>
  <si>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</si>
  <si>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</si>
  <si>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</si>
  <si>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</si>
  <si>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</si>
  <si>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</si>
  <si>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</si>
  <si>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</si>
  <si>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</si>
  <si>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</si>
  <si>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</si>
  <si>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</si>
  <si>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</si>
  <si>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</si>
  <si>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</si>
  <si>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</si>
  <si>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</si>
  <si>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</si>
  <si>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</si>
  <si>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</si>
  <si>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</si>
  <si>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</si>
  <si>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</si>
  <si>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</si>
  <si>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</si>
  <si>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</si>
  <si>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</si>
  <si>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</si>
  <si>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</si>
  <si>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</si>
  <si>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</si>
  <si>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</si>
  <si>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</si>
  <si>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</si>
  <si>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</si>
  <si>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</si>
  <si>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</si>
  <si>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</si>
  <si>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</si>
  <si>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</si>
  <si>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</si>
  <si>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</si>
  <si>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</si>
  <si>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</si>
  <si>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</si>
  <si>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</si>
  <si>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</si>
  <si>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</si>
  <si>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</si>
  <si>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</si>
  <si>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</si>
  <si>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</si>
  <si>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</si>
  <si>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</si>
  <si>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</si>
  <si>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</si>
  <si>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</si>
  <si>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</si>
  <si>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</si>
  <si>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</si>
  <si>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</si>
  <si>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</si>
  <si>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</si>
  <si>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</si>
  <si>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</si>
  <si>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</si>
  <si>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</si>
  <si>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</si>
  <si>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</si>
  <si>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</si>
  <si>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</si>
  <si>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</si>
  <si>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</si>
  <si>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</si>
  <si>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</si>
  <si>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</si>
  <si>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</si>
  <si>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</si>
  <si>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</si>
  <si>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</si>
  <si>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</si>
  <si>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</si>
  <si>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</si>
  <si>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</si>
  <si>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</si>
  <si>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</si>
  <si>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</si>
  <si>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</si>
  <si>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</si>
  <si>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</si>
  <si>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</si>
  <si>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</si>
  <si>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</si>
  <si>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</si>
  <si>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</si>
  <si>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</si>
  <si>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</si>
  <si>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</si>
  <si>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</si>
  <si>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</si>
  <si>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</si>
  <si>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</si>
  <si>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</si>
  <si>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</si>
  <si>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</si>
  <si>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</si>
  <si>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</si>
  <si>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</si>
  <si>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</si>
  <si>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</si>
  <si>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</si>
  <si>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</si>
  <si>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</si>
  <si>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</si>
  <si>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</si>
  <si>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</si>
  <si>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</si>
  <si>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</si>
  <si>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</si>
  <si>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</si>
  <si>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</si>
  <si>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</si>
  <si>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</si>
  <si>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</si>
  <si>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</si>
  <si>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</si>
  <si>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</si>
  <si>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</si>
  <si>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</si>
  <si>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</si>
  <si>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</si>
  <si>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</si>
  <si>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</si>
  <si>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</si>
  <si>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</si>
  <si>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</si>
  <si>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</si>
  <si>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</si>
  <si>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</si>
  <si>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</si>
  <si>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</si>
  <si>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</si>
  <si>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</si>
  <si>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</si>
  <si>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</si>
  <si>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</si>
  <si>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</si>
  <si>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</si>
  <si>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</si>
  <si>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</si>
  <si>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</si>
  <si>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</si>
  <si>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</si>
  <si>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</si>
  <si>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</si>
  <si>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</si>
  <si>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</si>
  <si>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</si>
  <si>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</si>
  <si>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</si>
  <si>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</si>
  <si>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</si>
  <si>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</si>
  <si>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</si>
  <si>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</si>
  <si>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</si>
  <si>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</si>
  <si>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</si>
  <si>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</si>
  <si>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</si>
  <si>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</si>
  <si>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</si>
  <si>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</si>
  <si>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</si>
  <si>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</si>
  <si>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</si>
  <si>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</si>
  <si>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</si>
  <si>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</si>
  <si>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</si>
  <si>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</si>
  <si>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</si>
  <si>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</si>
  <si>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</si>
  <si>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</si>
  <si>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</si>
  <si>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</si>
  <si>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</si>
  <si>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</si>
  <si>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</si>
  <si>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</si>
  <si>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</si>
  <si>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</si>
  <si>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</si>
  <si>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</si>
  <si>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</si>
  <si>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</si>
  <si>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</si>
  <si>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</si>
  <si>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</si>
  <si>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</si>
  <si>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</si>
  <si>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</si>
  <si>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</si>
  <si>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</si>
  <si>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</si>
  <si>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</si>
  <si>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</si>
  <si>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</si>
  <si>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</si>
  <si>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</si>
  <si>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</si>
  <si>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</si>
  <si>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</si>
  <si>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</si>
  <si>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</si>
  <si>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</si>
  <si>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</si>
  <si>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</si>
  <si>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</si>
  <si>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</si>
  <si>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</si>
  <si>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</si>
  <si>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</si>
  <si>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</si>
  <si>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</si>
  <si>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</si>
  <si>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</si>
  <si>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</si>
  <si>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</si>
  <si>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</si>
  <si>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</si>
  <si>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</si>
  <si>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</si>
  <si>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</si>
  <si>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</si>
  <si>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</si>
  <si>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</si>
  <si>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</si>
  <si>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</si>
  <si>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</si>
  <si>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</si>
  <si>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</si>
  <si>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</si>
  <si>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</si>
  <si>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</si>
  <si>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</si>
  <si>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</si>
  <si>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</si>
  <si>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</si>
  <si>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</si>
  <si>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</si>
  <si>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</si>
  <si>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</si>
  <si>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</si>
  <si>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</si>
  <si>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</si>
  <si>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</si>
  <si>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</si>
  <si>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</si>
  <si>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</si>
  <si>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</si>
  <si>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</si>
  <si>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</si>
  <si>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</si>
  <si>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</si>
  <si>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</si>
  <si>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</si>
  <si>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</si>
  <si>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</si>
  <si>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</si>
  <si>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</si>
  <si>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</si>
  <si>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</si>
  <si>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</si>
  <si>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</si>
  <si>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</si>
  <si>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</si>
  <si>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</si>
  <si>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</si>
  <si>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</si>
  <si>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</si>
  <si>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</si>
  <si>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</si>
  <si>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</si>
  <si>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</si>
  <si>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</si>
  <si>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</si>
  <si>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</si>
  <si>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</si>
  <si>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</si>
  <si>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</si>
  <si>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</si>
  <si>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</si>
  <si>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</si>
  <si>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</si>
  <si>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</si>
  <si>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</si>
  <si>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</si>
  <si>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</si>
  <si>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</si>
  <si>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</si>
  <si>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</si>
  <si>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</si>
  <si>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</si>
  <si>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</si>
  <si>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</si>
  <si>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</si>
  <si>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</si>
  <si>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</si>
  <si>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</si>
  <si>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</si>
  <si>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</si>
  <si>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</si>
  <si>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</si>
  <si>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</si>
  <si>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</si>
  <si>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</si>
  <si>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</si>
  <si>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</si>
  <si>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</si>
  <si>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</si>
  <si>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</si>
  <si>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</si>
  <si>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</si>
  <si>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</si>
  <si>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</si>
  <si>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</si>
  <si>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</si>
  <si>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</si>
  <si>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</si>
  <si>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</si>
  <si>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</si>
  <si>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</si>
  <si>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</si>
  <si>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</si>
  <si>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</si>
  <si>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</si>
  <si>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</si>
  <si>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</si>
  <si>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</si>
  <si>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</si>
  <si>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</si>
  <si>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</si>
  <si>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</si>
  <si>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</si>
  <si>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</si>
  <si>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</si>
  <si>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</si>
  <si>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</si>
  <si>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</si>
  <si>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</si>
  <si>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</si>
  <si>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</si>
  <si>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</si>
  <si>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</si>
  <si>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</si>
  <si>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</si>
  <si>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</si>
  <si>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</si>
  <si>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</si>
  <si>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</si>
  <si>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</si>
  <si>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</si>
  <si>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</si>
  <si>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</si>
  <si>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</si>
  <si>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</si>
  <si>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</si>
  <si>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</si>
  <si>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</si>
  <si>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</si>
  <si>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</si>
  <si>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</si>
  <si>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</si>
  <si>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</si>
  <si>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</si>
  <si>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</si>
  <si>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</si>
  <si>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</si>
  <si>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</si>
  <si>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</si>
  <si>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</si>
  <si>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</si>
  <si>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</si>
  <si>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</si>
  <si>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</si>
  <si>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</si>
  <si>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</si>
  <si>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</si>
  <si>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</si>
  <si>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</si>
  <si>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</si>
  <si>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</si>
  <si>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</si>
  <si>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</si>
  <si>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</si>
  <si>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</si>
  <si>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</si>
  <si>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</si>
  <si>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</si>
  <si>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</si>
  <si>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</si>
  <si>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</si>
  <si>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</si>
  <si>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</si>
  <si>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</si>
  <si>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</si>
  <si>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</si>
  <si>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</si>
  <si>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</si>
  <si>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</si>
  <si>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</si>
  <si>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</si>
  <si>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</si>
  <si>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</si>
  <si>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</si>
  <si>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</si>
  <si>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</si>
  <si>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</si>
  <si>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</si>
  <si>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</si>
  <si>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</si>
  <si>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</si>
  <si>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</si>
  <si>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</si>
  <si>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</si>
  <si>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</si>
  <si>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</si>
  <si>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</si>
  <si>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</si>
  <si>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</si>
  <si>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</si>
  <si>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</si>
  <si>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</si>
  <si>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</si>
  <si>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</si>
  <si>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</si>
  <si>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</si>
  <si>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</si>
  <si>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</si>
  <si>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</si>
  <si>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</si>
  <si>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</si>
  <si>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</si>
  <si>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</si>
  <si>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</si>
  <si>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</si>
  <si>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</si>
  <si>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</si>
  <si>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</si>
  <si>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</si>
  <si>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</si>
  <si>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</si>
  <si>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</si>
  <si>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</si>
  <si>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</si>
  <si>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</si>
  <si>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</si>
  <si>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</si>
  <si>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</si>
  <si>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</si>
  <si>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</si>
  <si>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</si>
  <si>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</si>
  <si>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</si>
  <si>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</si>
  <si>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</si>
  <si>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</si>
  <si>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</si>
  <si>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</si>
  <si>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</si>
  <si>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</si>
  <si>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</si>
  <si>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</si>
  <si>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</si>
  <si>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</si>
  <si>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</si>
  <si>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</si>
  <si>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</si>
  <si>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</si>
  <si>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</si>
  <si>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</si>
  <si>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</si>
  <si>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</si>
  <si>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</si>
  <si>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</si>
  <si>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</si>
  <si>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</si>
  <si>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</si>
  <si>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</si>
  <si>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</si>
  <si>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</si>
  <si>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</si>
  <si>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</si>
  <si>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</si>
  <si>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</si>
  <si>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</si>
  <si>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</si>
  <si>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</si>
  <si>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</si>
  <si>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</si>
  <si>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</si>
  <si>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</si>
  <si>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</si>
  <si>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</si>
  <si>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</si>
  <si>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</si>
  <si>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</si>
  <si>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</si>
  <si>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</si>
  <si>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</si>
  <si>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</si>
  <si>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</si>
  <si>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</si>
  <si>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</si>
  <si>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</si>
  <si>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</si>
  <si>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</si>
  <si>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</si>
  <si>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</si>
  <si>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</si>
  <si>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</si>
  <si>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</si>
  <si>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</si>
  <si>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</si>
  <si>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</si>
  <si>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</si>
  <si>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</si>
  <si>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</si>
  <si>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</si>
  <si>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</si>
  <si>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</si>
  <si>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</si>
  <si>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</si>
  <si>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</si>
  <si>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</si>
  <si>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</si>
  <si>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</si>
  <si>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</si>
  <si>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</si>
  <si>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</si>
  <si>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</si>
  <si>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</si>
  <si>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</si>
  <si>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</si>
  <si>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</si>
  <si>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</si>
  <si>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</si>
  <si>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</si>
  <si>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</si>
  <si>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</si>
  <si>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</si>
  <si>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</si>
  <si>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</si>
  <si>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</si>
  <si>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</si>
  <si>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</si>
  <si>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</si>
  <si>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</si>
  <si>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</si>
  <si>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</si>
  <si>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</si>
  <si>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</si>
  <si>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</si>
  <si>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</si>
  <si>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</si>
  <si>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</si>
  <si>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</si>
  <si>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</si>
  <si>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</si>
  <si>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</si>
  <si>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</si>
  <si>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</si>
  <si>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</si>
  <si>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</si>
  <si>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</si>
  <si>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</si>
  <si>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</si>
  <si>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</si>
  <si>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</si>
  <si>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</si>
  <si>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</si>
  <si>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</si>
  <si>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</si>
  <si>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</si>
  <si>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</si>
  <si>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</si>
  <si>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</si>
  <si>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</si>
  <si>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</si>
  <si>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</si>
  <si>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</si>
  <si>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</si>
  <si>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</si>
  <si>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</si>
  <si>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</si>
  <si>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</si>
  <si>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</si>
  <si>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</si>
  <si>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</si>
  <si>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</si>
  <si>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</si>
  <si>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</si>
  <si>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</si>
  <si>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</si>
  <si>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</si>
  <si>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</si>
  <si>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</si>
  <si>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</si>
  <si>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</si>
  <si>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</si>
  <si>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</si>
  <si>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</si>
  <si>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</si>
  <si>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</si>
  <si>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</si>
  <si>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</si>
  <si>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</si>
  <si>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</si>
  <si>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</si>
  <si>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</si>
  <si>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</si>
  <si>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</si>
  <si>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</si>
  <si>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</si>
  <si>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</si>
  <si>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</si>
  <si>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</si>
  <si>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</si>
  <si>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</si>
  <si>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</si>
  <si>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</si>
  <si>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</si>
  <si>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</si>
  <si>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</si>
  <si>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</si>
  <si>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</si>
  <si>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</si>
  <si>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</si>
  <si>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</si>
  <si>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</si>
  <si>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</si>
  <si>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</si>
  <si>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</si>
  <si>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</si>
  <si>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</si>
  <si>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</si>
  <si>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</si>
  <si>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</si>
  <si>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</si>
  <si>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</si>
  <si>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</si>
  <si>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</si>
  <si>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</si>
  <si>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</si>
  <si>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</si>
  <si>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</si>
  <si>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</si>
  <si>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</si>
  <si>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</si>
  <si>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</si>
  <si>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</si>
  <si>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</si>
  <si>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</si>
  <si>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</si>
  <si>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</si>
  <si>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</si>
  <si>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</si>
  <si>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</si>
  <si>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</si>
  <si>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</si>
  <si>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</si>
  <si>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</si>
  <si>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</si>
  <si>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</si>
  <si>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</si>
  <si>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</si>
  <si>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</si>
  <si>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</si>
  <si>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</si>
  <si>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</si>
  <si>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</si>
  <si>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</si>
  <si>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</si>
  <si>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</si>
  <si>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</si>
  <si>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</si>
  <si>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</si>
  <si>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</si>
  <si>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</si>
  <si>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</si>
  <si>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</si>
  <si>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</si>
  <si>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</si>
  <si>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</si>
  <si>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</si>
  <si>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</si>
  <si>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</si>
  <si>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</si>
  <si>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</si>
  <si>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</si>
  <si>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</si>
  <si>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</si>
  <si>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</si>
  <si>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</si>
  <si>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</si>
  <si>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</si>
  <si>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</si>
  <si>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</si>
  <si>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</si>
  <si>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</si>
  <si>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</si>
  <si>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</si>
  <si>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</si>
  <si>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</si>
  <si>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</si>
  <si>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</si>
  <si>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</si>
  <si>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</si>
  <si>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</si>
  <si>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</si>
  <si>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</si>
  <si>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</si>
  <si>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</si>
  <si>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</si>
  <si>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</si>
  <si>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</si>
  <si>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</si>
  <si>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</si>
  <si>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</si>
  <si>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</si>
  <si>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</si>
  <si>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</si>
  <si>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</si>
  <si>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</si>
  <si>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</si>
  <si>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</si>
  <si>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</si>
  <si>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</si>
  <si>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</si>
  <si>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</si>
  <si>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</si>
  <si>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</si>
  <si>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</si>
  <si>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</si>
  <si>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</si>
  <si>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</si>
  <si>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</si>
  <si>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</si>
  <si>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</si>
  <si>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</si>
  <si>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</si>
  <si>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</si>
  <si>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</si>
  <si>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</si>
  <si>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</si>
  <si>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</si>
  <si>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</si>
  <si>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</si>
  <si>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</si>
  <si>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</si>
  <si>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</si>
  <si>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</si>
  <si>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</si>
  <si>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</si>
  <si>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</si>
  <si>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</si>
  <si>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</si>
  <si>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</si>
  <si>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</si>
  <si>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</si>
  <si>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</si>
  <si>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</si>
  <si>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</si>
  <si>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</si>
  <si>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</si>
  <si>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</si>
  <si>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</si>
  <si>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</si>
  <si>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</si>
  <si>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</si>
  <si>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</si>
  <si>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</si>
  <si>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</si>
  <si>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</si>
  <si>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</si>
  <si>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</si>
  <si>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</si>
  <si>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</si>
  <si>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</si>
  <si>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</si>
  <si>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</si>
  <si>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</si>
  <si>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</si>
  <si>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</si>
  <si>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</si>
  <si>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</si>
  <si>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</si>
  <si>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</si>
  <si>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</si>
  <si>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</si>
  <si>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</si>
  <si>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</si>
  <si>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</si>
  <si>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</si>
  <si>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</si>
  <si>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</si>
  <si>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</si>
  <si>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</si>
  <si>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</si>
  <si>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</si>
  <si>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</si>
  <si>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</si>
  <si>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</si>
  <si>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</si>
  <si>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</si>
  <si>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</si>
  <si>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</si>
  <si>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</si>
  <si>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</si>
  <si>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</si>
  <si>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</si>
  <si>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</si>
  <si>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</si>
  <si>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</si>
  <si>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</si>
  <si>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</si>
  <si>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</si>
  <si>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</si>
  <si>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</si>
  <si>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</si>
  <si>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</si>
  <si>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</si>
  <si>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</si>
  <si>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</si>
  <si>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</si>
  <si>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</si>
  <si>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</si>
  <si>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</si>
  <si>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</si>
  <si>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</si>
  <si>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</si>
  <si>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</si>
  <si>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</si>
  <si>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</si>
  <si>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</si>
  <si>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</si>
  <si>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</si>
  <si>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</si>
  <si>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</si>
  <si>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</si>
  <si>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</si>
  <si>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</si>
  <si>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</si>
  <si>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</si>
  <si>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</si>
  <si>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</si>
  <si>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</si>
  <si>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</si>
  <si>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</si>
  <si>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</si>
  <si>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</si>
  <si>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</si>
  <si>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</si>
  <si>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</si>
  <si>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</si>
  <si>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</si>
  <si>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</si>
  <si>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</si>
  <si>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</si>
  <si>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</si>
  <si>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</si>
  <si>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</si>
  <si>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</si>
  <si>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</si>
  <si>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</si>
  <si>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</si>
  <si>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</si>
  <si>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</si>
  <si>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</si>
  <si>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</si>
  <si>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</si>
  <si>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</si>
  <si>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</si>
  <si>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</si>
  <si>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</si>
  <si>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</si>
  <si>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</si>
  <si>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</si>
  <si>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</si>
  <si>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</si>
  <si>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</si>
  <si>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</si>
  <si>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</si>
  <si>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</si>
  <si>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</si>
  <si>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</si>
  <si>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</si>
  <si>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</si>
  <si>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</si>
  <si>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</si>
  <si>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</si>
  <si>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</si>
  <si>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</si>
  <si>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</si>
  <si>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</si>
  <si>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</si>
  <si>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</si>
  <si>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</si>
  <si>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</si>
  <si>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</si>
  <si>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</si>
  <si>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</si>
  <si>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</si>
  <si>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</si>
  <si>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</si>
  <si>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</si>
  <si>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</si>
  <si>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</si>
  <si>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</si>
  <si>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</si>
  <si>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</si>
  <si>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</si>
  <si>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</si>
  <si>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</si>
  <si>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</si>
  <si>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</si>
  <si>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</si>
  <si>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</si>
  <si>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</si>
  <si>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</si>
  <si>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</si>
  <si>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</si>
  <si>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</si>
  <si>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</si>
  <si>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</si>
  <si>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</si>
  <si>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</si>
  <si>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</si>
  <si>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</si>
  <si>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</si>
  <si>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</si>
  <si>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</si>
  <si>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</si>
  <si>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</si>
  <si>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</si>
  <si>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</si>
  <si>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</si>
  <si>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</si>
  <si>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</si>
  <si>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</si>
  <si>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</si>
  <si>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</si>
  <si>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</si>
  <si>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</si>
  <si>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</si>
  <si>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</si>
  <si>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</si>
  <si>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</si>
  <si>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</si>
  <si>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</si>
  <si>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</si>
  <si>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</si>
  <si>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</si>
  <si>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</si>
  <si>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</si>
  <si>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</si>
  <si>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</si>
  <si>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</si>
  <si>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</si>
  <si>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</si>
  <si>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</si>
  <si>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</si>
  <si>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</si>
  <si>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</si>
  <si>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</si>
  <si>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</si>
  <si>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</si>
  <si>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</si>
  <si>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</si>
  <si>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</si>
  <si>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</si>
  <si>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</si>
  <si>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</si>
  <si>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</si>
  <si>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</si>
  <si>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</si>
  <si>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</si>
  <si>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</si>
  <si>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</si>
  <si>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</si>
  <si>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</si>
  <si>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</si>
  <si>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</si>
  <si>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</si>
  <si>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</si>
  <si>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</si>
  <si>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</si>
  <si>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</si>
  <si>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</si>
  <si>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</si>
  <si>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</si>
  <si>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</si>
  <si>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</si>
  <si>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</si>
  <si>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</si>
  <si>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</si>
  <si>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</si>
  <si>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</si>
  <si>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</si>
  <si>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</si>
  <si>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</si>
  <si>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</si>
  <si>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</si>
  <si>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</si>
  <si>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</si>
  <si>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</si>
  <si>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</si>
  <si>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</si>
  <si>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</si>
  <si>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</si>
  <si>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</si>
  <si>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</si>
  <si>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</si>
  <si>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</si>
  <si>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</si>
  <si>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</si>
  <si>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</si>
  <si>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</si>
  <si>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</si>
  <si>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</si>
  <si>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</si>
  <si>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</si>
  <si>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</si>
  <si>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</si>
  <si>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</si>
  <si>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</si>
  <si>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</si>
  <si>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</si>
  <si>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</si>
  <si>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</si>
  <si>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</si>
  <si>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</si>
  <si>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</si>
  <si>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</si>
  <si>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</si>
  <si>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</si>
  <si>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</si>
  <si>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</si>
  <si>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</si>
  <si>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</si>
  <si>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</si>
  <si>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</si>
  <si>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</si>
  <si>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</si>
  <si>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</si>
  <si>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</si>
  <si>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</si>
  <si>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</si>
  <si>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</si>
  <si>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</si>
  <si>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</si>
  <si>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</si>
  <si>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</si>
  <si>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</si>
  <si>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</si>
  <si>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</si>
  <si>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</si>
  <si>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</si>
  <si>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</si>
  <si>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</si>
  <si>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</si>
  <si>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</si>
  <si>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</si>
  <si>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</si>
  <si>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</si>
  <si>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</si>
  <si>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</si>
  <si>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</si>
  <si>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</si>
  <si>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</si>
  <si>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</si>
  <si>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</si>
  <si>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</si>
  <si>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</si>
  <si>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</si>
  <si>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</si>
  <si>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</si>
  <si>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</si>
  <si>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</si>
  <si>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</si>
  <si>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</si>
  <si>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</si>
  <si>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</si>
  <si>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</si>
  <si>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</si>
  <si>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</si>
  <si>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</si>
  <si>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</si>
  <si>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</si>
  <si>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</si>
  <si>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</si>
  <si>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</si>
  <si>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</si>
  <si>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</si>
  <si>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</si>
  <si>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</si>
  <si>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</si>
  <si>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</si>
  <si>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</si>
  <si>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</si>
  <si>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</si>
  <si>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</si>
  <si>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</si>
  <si>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</si>
  <si>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</si>
  <si>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</si>
  <si>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</si>
  <si>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</si>
  <si>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</si>
  <si>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</si>
  <si>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</si>
  <si>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</si>
  <si>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</si>
  <si>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</si>
  <si>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</si>
  <si>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</si>
  <si>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</si>
  <si>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</si>
  <si>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</si>
  <si>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</si>
  <si>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</si>
  <si>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</si>
  <si>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</si>
  <si>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</si>
  <si>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</si>
  <si>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</si>
  <si>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</si>
  <si>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</si>
  <si>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</si>
  <si>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</si>
  <si>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</si>
  <si>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</si>
  <si>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</si>
  <si>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</si>
  <si>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</si>
  <si>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</si>
  <si>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</si>
  <si>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</si>
  <si>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</si>
  <si>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</si>
  <si>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</si>
  <si>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</si>
  <si>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</si>
  <si>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</si>
  <si>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</si>
  <si>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</si>
  <si>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</si>
  <si>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</si>
  <si>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</si>
  <si>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</si>
  <si>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</si>
  <si>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</si>
  <si>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</si>
  <si>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</si>
  <si>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</si>
  <si>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</si>
  <si>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</si>
  <si>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</si>
  <si>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</si>
  <si>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</si>
  <si>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</si>
  <si>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</si>
  <si>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</si>
  <si>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</si>
  <si>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</si>
  <si>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</si>
  <si>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</si>
  <si>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</si>
  <si>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</si>
  <si>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</si>
  <si>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</si>
  <si>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</si>
  <si>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</si>
  <si>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</si>
  <si>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</si>
  <si>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</si>
  <si>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</si>
  <si>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</si>
  <si>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</si>
  <si>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</si>
  <si>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</si>
  <si>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</si>
  <si>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</si>
  <si>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</si>
  <si>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</si>
  <si>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</si>
  <si>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</si>
  <si>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</si>
  <si>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</si>
  <si>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</si>
  <si>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</si>
  <si>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</si>
  <si>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</si>
  <si>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</si>
  <si>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</si>
  <si>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</si>
  <si>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</si>
  <si>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</si>
  <si>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</si>
  <si>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</si>
  <si>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</si>
  <si>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</si>
  <si>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</si>
  <si>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</si>
  <si>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</si>
  <si>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</si>
  <si>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</si>
  <si>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</si>
  <si>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</si>
  <si>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</si>
  <si>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</si>
  <si>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</si>
  <si>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</si>
  <si>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</si>
  <si>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</si>
  <si>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</si>
  <si>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</si>
  <si>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</si>
  <si>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</si>
  <si>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</si>
  <si>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</si>
  <si>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</si>
  <si>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</si>
  <si>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</si>
  <si>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</si>
  <si>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</si>
  <si>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</si>
  <si>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</si>
  <si>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</si>
  <si>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</si>
  <si>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</si>
  <si>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</si>
  <si>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</si>
  <si>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</si>
  <si>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</si>
  <si>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</si>
  <si>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</si>
  <si>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</si>
  <si>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</si>
  <si>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</si>
  <si>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</si>
  <si>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</si>
  <si>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</si>
  <si>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</si>
  <si>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</si>
  <si>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</si>
  <si>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</si>
  <si>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</si>
  <si>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</si>
  <si>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</si>
  <si>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</si>
  <si>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</si>
  <si>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</si>
  <si>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</si>
  <si>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</si>
  <si>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</si>
  <si>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</si>
  <si>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</si>
  <si>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</si>
  <si>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</si>
  <si>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</si>
  <si>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</si>
  <si>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</si>
  <si>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</si>
  <si>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</si>
  <si>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</si>
  <si>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</si>
  <si>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</si>
  <si>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</si>
  <si>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</si>
  <si>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</si>
  <si>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</si>
  <si>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</si>
  <si>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</si>
  <si>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</si>
  <si>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</si>
  <si>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</si>
  <si>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</si>
  <si>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</si>
  <si>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</si>
  <si>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</si>
  <si>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</si>
  <si>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</si>
  <si>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</si>
  <si>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</si>
  <si>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</si>
  <si>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</si>
  <si>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</si>
  <si>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</si>
  <si>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</si>
  <si>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</si>
  <si>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</si>
  <si>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</si>
  <si>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</si>
  <si>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</si>
  <si>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</si>
  <si>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</si>
  <si>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</si>
  <si>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</si>
  <si>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</si>
  <si>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</si>
  <si>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</si>
  <si>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</si>
  <si>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</si>
  <si>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</si>
  <si>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</si>
  <si>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</si>
  <si>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</si>
  <si>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</si>
  <si>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</si>
  <si>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</si>
  <si>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</si>
  <si>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</si>
  <si>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</si>
  <si>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</si>
  <si>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</si>
  <si>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</si>
  <si>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</si>
  <si>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</si>
  <si>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</si>
  <si>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</si>
  <si>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</si>
  <si>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</si>
  <si>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</si>
  <si>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</si>
  <si>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</si>
  <si>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</si>
  <si>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</si>
  <si>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</si>
  <si>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</si>
  <si>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</si>
  <si>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</si>
  <si>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</si>
  <si>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</si>
  <si>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</si>
  <si>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</si>
  <si>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</si>
  <si>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</si>
  <si>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</si>
  <si>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</si>
  <si>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</si>
  <si>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</si>
  <si>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</si>
  <si>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</si>
  <si>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</si>
  <si>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</si>
  <si>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</si>
  <si>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</si>
  <si>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</si>
  <si>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</si>
  <si>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</si>
  <si>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</si>
  <si>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</si>
  <si>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</si>
  <si>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</si>
  <si>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</si>
  <si>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</si>
  <si>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</si>
  <si>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</si>
  <si>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</si>
  <si>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</si>
  <si>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</si>
  <si>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</si>
  <si>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</si>
  <si>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</si>
  <si>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</si>
  <si>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</si>
  <si>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</si>
  <si>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</si>
  <si>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</si>
  <si>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</si>
  <si>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</si>
  <si>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</si>
  <si>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</si>
  <si>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</si>
  <si>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</si>
  <si>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</si>
  <si>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</si>
  <si>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</si>
  <si>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</si>
  <si>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</si>
  <si>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</si>
  <si>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</si>
  <si>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</si>
  <si>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</si>
  <si>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</si>
  <si>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</si>
  <si>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</si>
  <si>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</si>
  <si>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</si>
  <si>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</si>
  <si>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</si>
  <si>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</si>
  <si>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</si>
  <si>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</si>
  <si>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</si>
  <si>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</si>
  <si>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</si>
  <si>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</si>
  <si>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</si>
  <si>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</si>
  <si>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</si>
  <si>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</si>
  <si>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</si>
  <si>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</si>
  <si>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</si>
  <si>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</si>
  <si>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</si>
  <si>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</si>
  <si>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</si>
  <si>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</si>
  <si>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</si>
  <si>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</si>
  <si>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</si>
  <si>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</si>
  <si>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</si>
  <si>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</si>
  <si>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</si>
  <si>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</si>
  <si>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</si>
  <si>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</si>
  <si>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</si>
  <si>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</si>
  <si>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</si>
  <si>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</si>
  <si>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</si>
  <si>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</si>
  <si>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</si>
  <si>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</si>
  <si>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</si>
  <si>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</si>
  <si>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</si>
  <si>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</si>
  <si>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</si>
  <si>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</si>
  <si>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</si>
  <si>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</si>
  <si>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</si>
  <si>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</si>
  <si>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</si>
  <si>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</si>
  <si>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</si>
  <si>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</si>
  <si>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</si>
  <si>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</si>
  <si>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</si>
  <si>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</si>
  <si>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</si>
  <si>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</si>
  <si>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</si>
  <si>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</si>
  <si>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</si>
  <si>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</si>
  <si>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</si>
  <si>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</si>
  <si>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</si>
  <si>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</si>
  <si>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</si>
  <si>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</si>
  <si>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</si>
  <si>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</si>
  <si>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</si>
  <si>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</si>
  <si>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</si>
  <si>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</si>
  <si>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</si>
  <si>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</si>
  <si>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</si>
  <si>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</si>
  <si>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</si>
  <si>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</si>
  <si>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</si>
  <si>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</si>
  <si>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</si>
  <si>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</si>
  <si>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</si>
  <si>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</si>
  <si>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</si>
  <si>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</si>
  <si>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</si>
  <si>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</si>
  <si>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</si>
  <si>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</si>
  <si>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</si>
  <si>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</si>
  <si>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</si>
  <si>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</si>
  <si>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</si>
  <si>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</si>
  <si>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</si>
  <si>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</si>
  <si>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</si>
  <si>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</si>
  <si>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</si>
  <si>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</si>
  <si>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</si>
  <si>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</si>
  <si>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</si>
  <si>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</si>
  <si>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</si>
  <si>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</si>
  <si>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</si>
  <si>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</si>
  <si>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</si>
  <si>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</si>
  <si>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</si>
  <si>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</si>
  <si>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</si>
  <si>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</si>
  <si>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</si>
  <si>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</si>
  <si>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</si>
  <si>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</si>
  <si>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</si>
  <si>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</si>
  <si>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</si>
  <si>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</si>
  <si>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</si>
  <si>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</si>
  <si>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</si>
  <si>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</si>
  <si>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</si>
  <si>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</si>
  <si>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</si>
  <si>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</si>
  <si>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</si>
  <si>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</si>
  <si>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</si>
  <si>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</si>
  <si>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</si>
  <si>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</si>
  <si>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</si>
  <si>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</si>
  <si>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</si>
  <si>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</si>
  <si>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</si>
  <si>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</si>
  <si>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</si>
  <si>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</si>
  <si>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</si>
  <si>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</si>
  <si>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</si>
  <si>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</si>
  <si>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</si>
  <si>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</si>
  <si>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</si>
  <si>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</si>
  <si>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</si>
  <si>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</si>
  <si>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</si>
  <si>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</si>
  <si>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</si>
  <si>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</si>
  <si>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</si>
  <si>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</si>
  <si>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</si>
  <si>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</si>
  <si>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</si>
  <si>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</si>
  <si>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</si>
  <si>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</si>
  <si>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</si>
  <si>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</si>
  <si>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</si>
  <si>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</si>
  <si>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</si>
  <si>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</si>
  <si>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</si>
  <si>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</si>
  <si>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</si>
  <si>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</si>
  <si>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</si>
  <si>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</si>
  <si>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</si>
  <si>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</si>
  <si>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</si>
  <si>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</si>
  <si>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</si>
  <si>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</si>
  <si>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</si>
  <si>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</si>
  <si>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</si>
  <si>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</si>
  <si>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</si>
  <si>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</si>
  <si>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</si>
  <si>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</si>
  <si>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</si>
  <si>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</si>
  <si>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</si>
  <si>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</si>
  <si>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</si>
  <si>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</si>
  <si>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</si>
  <si>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</si>
  <si>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</si>
  <si>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</si>
  <si>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</si>
  <si>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</si>
  <si>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</si>
  <si>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</si>
  <si>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</si>
  <si>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</si>
  <si>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</si>
  <si>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</si>
  <si>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</si>
  <si>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</si>
  <si>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</si>
  <si>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</si>
  <si>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</si>
  <si>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</si>
  <si>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</si>
  <si>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</si>
  <si>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</si>
  <si>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</si>
  <si>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</si>
  <si>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</si>
  <si>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</si>
  <si>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</si>
  <si>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</si>
  <si>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</si>
  <si>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</si>
  <si>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</si>
  <si>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</si>
  <si>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</si>
  <si>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</si>
  <si>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</si>
  <si>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</si>
  <si>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</si>
  <si>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</si>
  <si>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</si>
  <si>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</si>
  <si>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</si>
  <si>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</si>
  <si>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</si>
  <si>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</si>
  <si>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</si>
  <si>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</si>
  <si>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</si>
  <si>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</si>
  <si>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</si>
  <si>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</si>
  <si>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</si>
  <si>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</si>
  <si>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</si>
  <si>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</si>
  <si>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</si>
  <si>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</si>
  <si>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</si>
  <si>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</si>
  <si>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</si>
  <si>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</si>
  <si>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</si>
  <si>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</si>
  <si>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</si>
  <si>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</si>
  <si>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</si>
  <si>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</si>
  <si>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</si>
  <si>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</si>
  <si>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</si>
  <si>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</si>
  <si>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</si>
  <si>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</si>
  <si>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</si>
  <si>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</si>
  <si>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</si>
  <si>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</si>
  <si>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</si>
  <si>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</si>
  <si>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</si>
  <si>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</si>
  <si>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</si>
  <si>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</si>
  <si>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</si>
  <si>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</si>
  <si>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</si>
  <si>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</si>
  <si>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</si>
  <si>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</si>
  <si>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</si>
  <si>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</si>
  <si>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</si>
  <si>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</si>
  <si>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</si>
  <si>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</si>
  <si>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</si>
  <si>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</si>
  <si>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</si>
  <si>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</si>
  <si>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</si>
  <si>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</si>
  <si>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</si>
  <si>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</si>
  <si>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</si>
  <si>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</si>
  <si>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</si>
  <si>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</si>
  <si>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</si>
  <si>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</si>
  <si>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</si>
  <si>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</si>
  <si>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</si>
  <si>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</si>
  <si>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</si>
  <si>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</si>
  <si>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</si>
  <si>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</si>
  <si>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</si>
  <si>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</si>
  <si>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</si>
  <si>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</si>
  <si>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</si>
  <si>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</si>
  <si>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</si>
  <si>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</si>
  <si>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</si>
  <si>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</si>
  <si>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</si>
  <si>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</si>
  <si>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</si>
  <si>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</si>
  <si>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</si>
  <si>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</si>
  <si>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</si>
  <si>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</si>
  <si>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</si>
  <si>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</si>
  <si>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</si>
  <si>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</si>
  <si>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</si>
  <si>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</si>
  <si>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</si>
  <si>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</si>
  <si>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</si>
  <si>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</si>
  <si>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</si>
  <si>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</si>
  <si>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</si>
  <si>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</si>
  <si>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</si>
  <si>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</si>
  <si>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</si>
  <si>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</si>
  <si>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</si>
  <si>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</si>
  <si>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</si>
  <si>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</si>
  <si>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</si>
  <si>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</si>
  <si>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</si>
  <si>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</si>
  <si>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</si>
  <si>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</si>
  <si>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</si>
  <si>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</si>
  <si>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</si>
  <si>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</si>
  <si>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</si>
  <si>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</si>
  <si>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</si>
  <si>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</si>
  <si>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</si>
  <si>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</si>
  <si>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</si>
  <si>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</si>
  <si>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</si>
  <si>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</si>
  <si>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</si>
  <si>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</si>
  <si>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</si>
  <si>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</si>
  <si>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</si>
  <si>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</si>
  <si>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</si>
  <si>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</si>
  <si>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</si>
  <si>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</si>
  <si>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</si>
  <si>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</si>
  <si>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</si>
  <si>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</si>
  <si>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</si>
  <si>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</si>
  <si>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</si>
  <si>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</si>
  <si>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</si>
  <si>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</si>
  <si>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</si>
  <si>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</si>
  <si>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</si>
  <si>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</si>
  <si>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</si>
  <si>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</si>
  <si>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</si>
  <si>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</si>
  <si>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</si>
  <si>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</si>
  <si>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</si>
  <si>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</si>
  <si>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</si>
  <si>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</si>
  <si>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</si>
  <si>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</si>
  <si>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</si>
  <si>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</si>
  <si>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</si>
  <si>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</si>
  <si>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</si>
  <si>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</si>
  <si>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</si>
  <si>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</si>
  <si>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</si>
  <si>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</si>
  <si>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</si>
  <si>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</si>
  <si>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</si>
  <si>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</si>
  <si>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</si>
  <si>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</si>
  <si>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</si>
  <si>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</si>
  <si>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</si>
  <si>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</si>
  <si>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</si>
  <si>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</si>
  <si>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</si>
  <si>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</si>
  <si>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</si>
  <si>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</si>
  <si>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</si>
  <si>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</si>
  <si>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</si>
  <si>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</si>
  <si>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</si>
  <si>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</si>
  <si>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</si>
  <si>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</si>
  <si>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</si>
  <si>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</si>
  <si>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</si>
  <si>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</si>
  <si>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</si>
  <si>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</si>
  <si>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</si>
  <si>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</si>
  <si>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</si>
  <si>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</si>
  <si>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</si>
  <si>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</si>
  <si>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</si>
  <si>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</si>
  <si>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</si>
  <si>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</si>
  <si>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</si>
  <si>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</si>
  <si>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</si>
  <si>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</si>
  <si>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</si>
  <si>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</si>
  <si>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</si>
  <si>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</si>
  <si>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</si>
  <si>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</si>
  <si>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</si>
  <si>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</si>
  <si>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</si>
  <si>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</si>
  <si>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</si>
  <si>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</si>
  <si>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</si>
  <si>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</si>
  <si>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</si>
  <si>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</si>
  <si>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</si>
  <si>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</si>
  <si>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</si>
  <si>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</si>
  <si>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</si>
  <si>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</si>
  <si>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</si>
  <si>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</si>
  <si>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</si>
  <si>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</si>
  <si>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</si>
  <si>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</si>
  <si>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</si>
  <si>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</si>
  <si>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</si>
  <si>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</si>
  <si>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</si>
  <si>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</si>
  <si>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</si>
  <si>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</si>
  <si>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</si>
  <si>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</si>
  <si>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</si>
  <si>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</si>
  <si>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</si>
  <si>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</si>
  <si>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</si>
  <si>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</si>
  <si>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</si>
  <si>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</si>
  <si>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</si>
  <si>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</si>
  <si>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</si>
  <si>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</si>
  <si>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</si>
  <si>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</si>
  <si>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</si>
  <si>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</si>
  <si>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</si>
  <si>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</si>
  <si>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</si>
  <si>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</si>
  <si>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</si>
  <si>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</si>
  <si>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</si>
  <si>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</si>
  <si>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</si>
  <si>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</si>
  <si>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</si>
  <si>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</si>
  <si>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</si>
  <si>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</si>
  <si>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</si>
  <si>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</si>
  <si>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</si>
  <si>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</si>
  <si>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</si>
  <si>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</si>
  <si>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</si>
  <si>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</si>
  <si>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</si>
  <si>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</si>
  <si>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</si>
  <si>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</si>
  <si>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</si>
  <si>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</si>
  <si>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</si>
  <si>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</si>
  <si>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</si>
  <si>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</si>
  <si>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</si>
  <si>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</si>
  <si>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</si>
  <si>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</si>
  <si>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</si>
  <si>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</si>
  <si>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</si>
  <si>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</si>
  <si>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</si>
  <si>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</si>
  <si>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</si>
  <si>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</si>
  <si>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</si>
  <si>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</si>
  <si>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</si>
  <si>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</si>
  <si>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</si>
  <si>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</si>
  <si>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</si>
  <si>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</si>
  <si>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</si>
  <si>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</si>
  <si>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</si>
  <si>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</si>
  <si>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</si>
  <si>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</si>
  <si>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</si>
  <si>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</si>
  <si>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</si>
  <si>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</si>
  <si>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</si>
  <si>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</si>
  <si>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</si>
  <si>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</si>
  <si>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</si>
  <si>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</si>
  <si>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</si>
  <si>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</si>
  <si>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</si>
  <si>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</si>
  <si>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</si>
  <si>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</si>
  <si>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</si>
  <si>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</si>
  <si>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</si>
  <si>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</si>
  <si>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</si>
  <si>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</si>
  <si>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</si>
  <si>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</si>
  <si>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</si>
  <si>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</si>
  <si>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</si>
  <si>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</si>
  <si>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</si>
  <si>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</si>
  <si>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</si>
  <si>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</si>
  <si>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</si>
  <si>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</si>
  <si>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</si>
  <si>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</si>
  <si>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</si>
  <si>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</si>
  <si>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</si>
  <si>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</si>
  <si>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</si>
  <si>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</si>
  <si>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</si>
  <si>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</si>
  <si>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</si>
  <si>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</si>
  <si>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</si>
  <si>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</si>
  <si>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</si>
  <si>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</si>
  <si>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</si>
  <si>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</si>
  <si>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</si>
  <si>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</si>
  <si>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</si>
  <si>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</si>
  <si>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</si>
  <si>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</si>
  <si>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</si>
  <si>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</si>
  <si>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</si>
  <si>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</si>
  <si>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</si>
  <si>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</si>
  <si>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</si>
  <si>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</si>
  <si>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</si>
  <si>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</si>
  <si>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</si>
  <si>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</si>
  <si>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</si>
  <si>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</si>
  <si>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</si>
  <si>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</si>
  <si>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</si>
  <si>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</si>
  <si>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</si>
  <si>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</si>
  <si>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</si>
  <si>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</si>
  <si>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</si>
  <si>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</si>
  <si>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</si>
  <si>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</si>
  <si>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</si>
  <si>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</si>
  <si>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</si>
  <si>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</si>
  <si>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</si>
  <si>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</si>
  <si>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</si>
  <si>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</si>
  <si>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</si>
  <si>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</si>
  <si>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</si>
  <si>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</si>
  <si>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</si>
  <si>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</si>
  <si>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</si>
  <si>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</si>
  <si>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</si>
  <si>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</si>
  <si>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</si>
  <si>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</si>
  <si>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</si>
  <si>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</si>
  <si>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</si>
  <si>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</si>
  <si>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</si>
  <si>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</si>
  <si>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</si>
  <si>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</si>
  <si>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</si>
  <si>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</si>
  <si>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</si>
  <si>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</si>
  <si>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</si>
  <si>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</si>
  <si>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</si>
  <si>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</si>
  <si>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</si>
  <si>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</si>
  <si>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</si>
  <si>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</si>
  <si>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</si>
  <si>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</si>
  <si>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</si>
  <si>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</si>
  <si>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</si>
  <si>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</si>
  <si>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</si>
  <si>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</si>
  <si>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</si>
  <si>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</si>
  <si>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</si>
  <si>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</si>
  <si>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</si>
  <si>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</si>
  <si>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</si>
  <si>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</si>
  <si>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</si>
  <si>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</si>
  <si>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</si>
  <si>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</si>
  <si>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</si>
  <si>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</si>
  <si>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</si>
  <si>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</si>
  <si>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</si>
  <si>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</si>
  <si>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</si>
  <si>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</si>
  <si>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</si>
  <si>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</si>
  <si>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</si>
  <si>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</si>
  <si>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</si>
  <si>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</si>
  <si>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</si>
  <si>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</si>
  <si>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</si>
  <si>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</si>
  <si>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</si>
  <si>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</si>
  <si>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</si>
  <si>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</si>
  <si>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</si>
  <si>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</si>
  <si>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</si>
  <si>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</si>
  <si>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</si>
  <si>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</si>
  <si>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</si>
  <si>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</si>
  <si>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</si>
  <si>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</si>
  <si>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</si>
  <si>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</si>
  <si>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</si>
  <si>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</si>
  <si>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</si>
  <si>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</si>
  <si>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</si>
  <si>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</si>
  <si>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</si>
  <si>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</si>
  <si>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</si>
  <si>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</si>
  <si>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</si>
  <si>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</si>
  <si>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</si>
  <si>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</si>
  <si>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</si>
  <si>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</si>
  <si>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</si>
  <si>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</si>
  <si>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</si>
  <si>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</si>
  <si>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</si>
  <si>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</si>
  <si>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</si>
  <si>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</si>
  <si>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</si>
  <si>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</si>
  <si>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</si>
  <si>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</si>
  <si>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</si>
  <si>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</si>
  <si>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</si>
  <si>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</si>
  <si>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</si>
  <si>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</si>
  <si>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</si>
  <si>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</si>
  <si>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</si>
  <si>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</si>
  <si>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</si>
  <si>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</si>
  <si>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</si>
  <si>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</si>
  <si>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</si>
  <si>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</si>
  <si>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</si>
  <si>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</si>
  <si>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</si>
  <si>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</si>
  <si>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</si>
  <si>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</si>
  <si>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</si>
  <si>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</si>
  <si>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</si>
  <si>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</si>
  <si>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</si>
  <si>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</si>
  <si>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</si>
  <si>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</si>
  <si>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</si>
  <si>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</si>
  <si>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</si>
  <si>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</si>
  <si>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</si>
  <si>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</si>
  <si>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</si>
  <si>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</si>
  <si>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</si>
  <si>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</si>
  <si>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</si>
  <si>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</si>
  <si>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</si>
  <si>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</si>
  <si>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</si>
  <si>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</si>
  <si>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</si>
  <si>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</si>
  <si>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</si>
  <si>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</si>
  <si>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</si>
  <si>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</si>
  <si>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</si>
  <si>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</si>
  <si>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</si>
  <si>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</si>
  <si>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</si>
  <si>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</si>
  <si>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</si>
  <si>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</si>
  <si>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</si>
  <si>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</si>
  <si>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</si>
  <si>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</si>
  <si>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</si>
  <si>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</si>
  <si>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</si>
  <si>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</si>
  <si>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</si>
  <si>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</si>
  <si>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</si>
  <si>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</si>
  <si>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</si>
  <si>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</si>
  <si>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</si>
  <si>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</si>
  <si>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</si>
  <si>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</si>
  <si>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</si>
  <si>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</si>
  <si>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</si>
  <si>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</si>
  <si>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</si>
  <si>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</si>
  <si>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</si>
  <si>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</si>
  <si>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</si>
  <si>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</si>
  <si>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</si>
  <si>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</si>
  <si>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</si>
  <si>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</si>
  <si>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</si>
  <si>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</si>
  <si>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</si>
  <si>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</si>
  <si>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</si>
  <si>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</si>
  <si>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</si>
  <si>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</si>
  <si>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</si>
  <si>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</si>
  <si>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</si>
  <si>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</si>
  <si>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</si>
  <si>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</si>
  <si>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</si>
  <si>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</si>
  <si>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</si>
  <si>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</si>
  <si>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</si>
  <si>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</si>
  <si>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</si>
  <si>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</si>
  <si>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</si>
  <si>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</si>
  <si>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</si>
  <si>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</si>
  <si>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</si>
  <si>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</si>
  <si>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</si>
  <si>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</si>
  <si>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</si>
  <si>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</si>
  <si>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</si>
  <si>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</si>
  <si>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</si>
  <si>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</si>
  <si>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</si>
  <si>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</si>
  <si>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</si>
  <si>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</si>
  <si>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</si>
  <si>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</si>
  <si>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</si>
  <si>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</si>
  <si>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</si>
  <si>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</si>
  <si>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</si>
  <si>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</si>
  <si>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</si>
  <si>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</si>
  <si>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</si>
  <si>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</si>
  <si>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</si>
  <si>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</si>
  <si>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</si>
  <si>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</si>
  <si>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</si>
  <si>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</si>
  <si>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</si>
  <si>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</si>
  <si>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</si>
  <si>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</si>
  <si>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</si>
  <si>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</si>
  <si>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</si>
  <si>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</si>
  <si>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</si>
  <si>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</si>
  <si>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</si>
  <si>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</si>
  <si>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</si>
  <si>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</si>
  <si>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</si>
  <si>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</si>
  <si>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</si>
  <si>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</si>
  <si>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</si>
  <si>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</si>
  <si>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</si>
  <si>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</si>
  <si>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</si>
  <si>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</si>
  <si>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</si>
  <si>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</si>
  <si>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</si>
  <si>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</si>
  <si>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</si>
  <si>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</si>
  <si>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</si>
  <si>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</si>
  <si>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</si>
  <si>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</si>
  <si>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</si>
  <si>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</si>
  <si>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</si>
  <si>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</si>
  <si>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</si>
  <si>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</si>
  <si>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</si>
  <si>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</si>
  <si>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</si>
  <si>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</si>
  <si>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</si>
  <si>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</si>
  <si>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</si>
  <si>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</si>
  <si>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</si>
  <si>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</si>
  <si>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</si>
  <si>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</si>
  <si>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</si>
  <si>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</si>
  <si>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</si>
  <si>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</si>
  <si>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</si>
  <si>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</si>
  <si>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</si>
  <si>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</si>
  <si>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</si>
  <si>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</si>
  <si>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</si>
  <si>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</si>
  <si>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</si>
  <si>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</si>
  <si>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</si>
  <si>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</si>
  <si>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</si>
  <si>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</si>
  <si>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</si>
  <si>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</si>
  <si>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</si>
  <si>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</si>
  <si>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</si>
  <si>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</si>
  <si>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</si>
  <si>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</si>
  <si>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</si>
  <si>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</si>
  <si>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</si>
  <si>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</si>
  <si>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</si>
  <si>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</si>
  <si>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</si>
  <si>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</si>
  <si>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</si>
  <si>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</si>
  <si>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</si>
  <si>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</si>
  <si>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</si>
  <si>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</si>
  <si>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</si>
  <si>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</si>
  <si>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</si>
  <si>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</si>
  <si>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</si>
  <si>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</si>
  <si>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</si>
  <si>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</si>
  <si>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</si>
  <si>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</si>
  <si>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</si>
  <si>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</si>
  <si>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</si>
  <si>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</si>
  <si>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</si>
  <si>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</si>
  <si>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</si>
  <si>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</si>
  <si>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</si>
  <si>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</si>
  <si>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</si>
  <si>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</si>
  <si>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</si>
  <si>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</si>
  <si>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</si>
  <si>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</si>
  <si>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</si>
  <si>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</si>
  <si>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</si>
  <si>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</si>
  <si>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</si>
  <si>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</si>
  <si>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</si>
  <si>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</si>
  <si>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</si>
  <si>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</si>
  <si>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</si>
  <si>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</si>
  <si>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</si>
  <si>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</si>
  <si>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</si>
  <si>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</si>
  <si>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</si>
  <si>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</si>
  <si>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</si>
  <si>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</si>
  <si>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</si>
  <si>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</si>
  <si>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</si>
  <si>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</si>
  <si>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</si>
  <si>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</si>
  <si>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</si>
  <si>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</si>
  <si>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</si>
  <si>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</si>
  <si>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</si>
  <si>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</si>
  <si>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</si>
  <si>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</si>
  <si>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</si>
  <si>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</si>
  <si>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</si>
  <si>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</si>
  <si>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</si>
  <si>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</si>
  <si>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</si>
  <si>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</si>
  <si>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</si>
  <si>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</si>
  <si>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</si>
  <si>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</si>
  <si>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</si>
  <si>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</si>
  <si>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</si>
  <si>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</si>
  <si>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</si>
  <si>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</si>
  <si>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</si>
  <si>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</si>
  <si>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</si>
  <si>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</si>
  <si>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</si>
  <si>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</si>
  <si>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</si>
  <si>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</si>
  <si>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</si>
  <si>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</si>
  <si>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</si>
  <si>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</si>
  <si>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</si>
  <si>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</si>
  <si>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</si>
  <si>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</si>
  <si>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</si>
  <si>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</si>
  <si>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</si>
  <si>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</si>
  <si>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</si>
  <si>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</si>
  <si>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</si>
  <si>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</si>
  <si>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</si>
  <si>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</si>
  <si>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</si>
  <si>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</si>
  <si>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</si>
  <si>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</si>
  <si>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</si>
  <si>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</si>
  <si>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</si>
  <si>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</si>
  <si>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</si>
  <si>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</si>
  <si>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</si>
  <si>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</si>
  <si>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</si>
  <si>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</si>
  <si>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</si>
  <si>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</si>
  <si>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</si>
  <si>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</si>
  <si>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</si>
  <si>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</si>
  <si>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</si>
  <si>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</si>
  <si>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</si>
  <si>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</si>
  <si>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</si>
  <si>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</si>
  <si>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</si>
  <si>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</si>
  <si>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</si>
  <si>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</si>
  <si>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</si>
  <si>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</si>
  <si>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</si>
  <si>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</si>
  <si>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</si>
  <si>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</si>
  <si>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</si>
  <si>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</si>
  <si>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</si>
  <si>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</si>
  <si>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</si>
  <si>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</si>
  <si>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</si>
  <si>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</si>
  <si>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</si>
  <si>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</si>
  <si>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</si>
  <si>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</si>
  <si>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</si>
  <si>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</si>
  <si>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</si>
  <si>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</si>
  <si>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</si>
  <si>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</si>
  <si>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</si>
  <si>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</si>
  <si>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</si>
  <si>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</si>
  <si>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</si>
  <si>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</si>
  <si>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</si>
  <si>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</si>
  <si>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</si>
  <si>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</si>
  <si>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</si>
  <si>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</si>
  <si>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</si>
  <si>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</si>
  <si>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</si>
  <si>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</si>
  <si>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</si>
  <si>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</si>
  <si>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</si>
  <si>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</si>
  <si>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</si>
  <si>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</si>
  <si>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</si>
  <si>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</si>
  <si>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</si>
  <si>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</si>
  <si>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</si>
  <si>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</si>
  <si>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</si>
  <si>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</si>
  <si>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</si>
  <si>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</si>
  <si>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</si>
  <si>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</si>
  <si>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</si>
  <si>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</si>
  <si>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</si>
  <si>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</si>
  <si>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</si>
  <si>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</si>
  <si>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</si>
  <si>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</si>
  <si>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</si>
  <si>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</si>
  <si>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</si>
  <si>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</si>
  <si>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</si>
  <si>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</si>
  <si>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</si>
  <si>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</si>
  <si>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</si>
  <si>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</si>
  <si>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</si>
  <si>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</si>
  <si>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</si>
  <si>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</si>
  <si>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</si>
  <si>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</si>
  <si>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</si>
  <si>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</si>
  <si>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</si>
  <si>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</si>
  <si>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</si>
  <si>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</si>
  <si>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</si>
  <si>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</si>
  <si>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</si>
  <si>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</si>
  <si>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</si>
  <si>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</si>
  <si>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</si>
  <si>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</si>
  <si>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</si>
  <si>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</si>
  <si>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</si>
  <si>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</si>
  <si>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</si>
  <si>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</si>
  <si>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</si>
  <si>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</si>
  <si>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</si>
  <si>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</si>
  <si>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</si>
  <si>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</si>
  <si>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</si>
  <si>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</si>
  <si>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</si>
  <si>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</si>
  <si>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</si>
  <si>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</si>
  <si>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</si>
  <si>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</si>
  <si>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</si>
  <si>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</si>
  <si>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</si>
  <si>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</si>
  <si>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</si>
  <si>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</si>
  <si>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</si>
  <si>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</si>
  <si>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</si>
  <si>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</si>
  <si>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</si>
  <si>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</si>
  <si>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</si>
  <si>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</si>
  <si>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</si>
  <si>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</si>
  <si>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</si>
  <si>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</si>
  <si>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</si>
  <si>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</si>
  <si>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</si>
  <si>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</si>
  <si>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</si>
  <si>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</si>
  <si>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</si>
  <si>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</si>
  <si>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</si>
  <si>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</si>
  <si>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</si>
  <si>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</si>
  <si>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</si>
  <si>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</si>
  <si>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</si>
  <si>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</si>
  <si>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</si>
  <si>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</si>
  <si>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</si>
  <si>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</si>
  <si>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</si>
  <si>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</si>
  <si>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</si>
  <si>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</si>
  <si>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</si>
  <si>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</si>
  <si>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</si>
  <si>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</si>
  <si>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</si>
  <si>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</si>
  <si>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</si>
  <si>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</si>
  <si>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</si>
  <si>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</si>
  <si>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</si>
  <si>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</si>
  <si>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</si>
  <si>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</si>
  <si>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</si>
  <si>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</si>
  <si>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</si>
  <si>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</si>
  <si>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</si>
  <si>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</si>
  <si>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</si>
  <si>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</si>
  <si>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</si>
  <si>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</si>
  <si>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</si>
  <si>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</si>
  <si>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</si>
  <si>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</si>
  <si>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</si>
  <si>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</si>
  <si>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</si>
  <si>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</si>
  <si>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</si>
  <si>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</si>
  <si>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</si>
  <si>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</si>
  <si>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</si>
  <si>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</si>
  <si>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</si>
  <si>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</si>
  <si>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</si>
  <si>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</si>
  <si>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</si>
  <si>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</si>
  <si>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</si>
  <si>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</si>
  <si>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</si>
  <si>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</si>
  <si>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</si>
  <si>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</si>
  <si>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</si>
  <si>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</si>
  <si>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</si>
  <si>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</si>
  <si>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</si>
  <si>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</si>
  <si>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</si>
  <si>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</si>
  <si>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</si>
  <si>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</si>
  <si>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</si>
  <si>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</si>
  <si>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</si>
  <si>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</si>
  <si>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</si>
  <si>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</si>
  <si>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</si>
  <si>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</si>
  <si>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</si>
  <si>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</si>
  <si>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</si>
  <si>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</si>
  <si>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</si>
  <si>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</si>
  <si>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</si>
  <si>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</si>
  <si>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</si>
  <si>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</si>
  <si>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</si>
  <si>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</si>
  <si>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</si>
  <si>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</si>
  <si>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</si>
  <si>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</si>
  <si>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</si>
  <si>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</si>
  <si>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</si>
  <si>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</si>
  <si>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</si>
  <si>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</si>
  <si>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</si>
  <si>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</si>
  <si>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</si>
  <si>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</si>
  <si>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</si>
  <si>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</si>
  <si>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</si>
  <si>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</si>
  <si>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</si>
  <si>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</si>
  <si>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</si>
  <si>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</si>
  <si>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</si>
  <si>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</si>
  <si>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</si>
  <si>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</si>
  <si>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</si>
  <si>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</si>
  <si>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</si>
  <si>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</si>
  <si>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</si>
  <si>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</si>
  <si>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</si>
  <si>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</si>
  <si>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</si>
  <si>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</si>
  <si>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</si>
  <si>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</si>
  <si>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</si>
  <si>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</si>
  <si>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</si>
  <si>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</si>
  <si>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</si>
  <si>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</si>
  <si>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</si>
  <si>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</si>
  <si>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</si>
  <si>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</si>
  <si>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</si>
  <si>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</si>
  <si>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</si>
  <si>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</si>
  <si>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</si>
  <si>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</si>
  <si>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</si>
  <si>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</si>
  <si>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</si>
  <si>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</si>
  <si>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</si>
  <si>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</si>
  <si>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</si>
  <si>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</si>
  <si>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</si>
  <si>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</si>
  <si>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</si>
  <si>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</si>
  <si>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</si>
  <si>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</si>
  <si>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</si>
  <si>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</si>
  <si>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</si>
  <si>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</si>
  <si>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</si>
  <si>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</si>
  <si>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</si>
  <si>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</si>
  <si>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</si>
  <si>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</si>
  <si>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</si>
  <si>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</si>
  <si>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</si>
  <si>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</si>
  <si>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</si>
  <si>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</si>
  <si>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</si>
  <si>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</si>
  <si>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</si>
  <si>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</si>
  <si>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</si>
  <si>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</si>
  <si>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</si>
  <si>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</si>
  <si>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</si>
  <si>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</si>
  <si>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</si>
  <si>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</si>
  <si>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</si>
  <si>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</si>
  <si>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</si>
  <si>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</si>
  <si>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</si>
  <si>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</si>
  <si>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</si>
  <si>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</si>
  <si>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</si>
  <si>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</si>
  <si>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</si>
  <si>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</si>
  <si>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</si>
  <si>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</si>
  <si>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</si>
  <si>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</si>
  <si>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</si>
  <si>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</si>
  <si>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</si>
  <si>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</si>
  <si>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</si>
  <si>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</si>
  <si>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</si>
  <si>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</si>
  <si>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</si>
  <si>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</si>
  <si>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</si>
  <si>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</si>
  <si>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</si>
  <si>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</si>
  <si>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</si>
  <si>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</si>
  <si>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</si>
  <si>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</si>
  <si>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</si>
  <si>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</si>
  <si>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</si>
  <si>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</si>
  <si>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</si>
  <si>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</si>
  <si>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</si>
  <si>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</si>
  <si>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</si>
  <si>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</si>
  <si>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</si>
  <si>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</si>
  <si>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</si>
  <si>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</si>
  <si>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</si>
  <si>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</si>
  <si>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</si>
  <si>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</si>
  <si>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</si>
  <si>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</si>
  <si>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</si>
  <si>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</si>
  <si>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</si>
  <si>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</si>
  <si>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</si>
  <si>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</si>
  <si>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</si>
  <si>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</si>
  <si>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</si>
  <si>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</si>
  <si>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</si>
  <si>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</si>
  <si>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</si>
  <si>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</si>
  <si>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</si>
  <si>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</si>
  <si>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</si>
  <si>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</si>
  <si>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</si>
  <si>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</si>
  <si>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</si>
  <si>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</si>
  <si>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</si>
  <si>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</si>
  <si>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</si>
  <si>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</si>
  <si>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</si>
  <si>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</si>
  <si>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</si>
  <si>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</si>
  <si>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</si>
  <si>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</si>
  <si>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</si>
  <si>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</si>
  <si>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</si>
  <si>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</si>
  <si>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</si>
  <si>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</si>
  <si>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</si>
  <si>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</si>
  <si>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</si>
  <si>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</si>
  <si>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</si>
  <si>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</si>
  <si>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</si>
  <si>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</si>
  <si>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</si>
  <si>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</si>
  <si>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</si>
  <si>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</si>
  <si>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</si>
  <si>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</si>
  <si>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</si>
  <si>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</si>
  <si>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</si>
  <si>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</si>
  <si>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</si>
  <si>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</si>
  <si>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</si>
  <si>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</si>
  <si>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</si>
  <si>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</si>
  <si>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</si>
  <si>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</si>
  <si>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</si>
  <si>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</si>
  <si>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</si>
  <si>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</si>
  <si>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</si>
  <si>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</si>
  <si>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</si>
  <si>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</si>
  <si>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</si>
  <si>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</si>
  <si>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</si>
  <si>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</si>
  <si>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</si>
  <si>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</si>
  <si>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</si>
  <si>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</si>
  <si>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</si>
  <si>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</si>
  <si>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</si>
  <si>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</si>
  <si>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</si>
  <si>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</si>
  <si>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</si>
  <si>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</si>
  <si>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</si>
  <si>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</si>
  <si>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</si>
  <si>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</si>
  <si>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</si>
  <si>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</si>
  <si>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</si>
  <si>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</si>
  <si>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</si>
  <si>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</si>
  <si>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</si>
  <si>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</si>
  <si>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</si>
  <si>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</si>
  <si>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</si>
  <si>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</si>
  <si>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</si>
  <si>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</si>
  <si>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</si>
  <si>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</si>
  <si>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</si>
  <si>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</si>
  <si>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</si>
  <si>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</si>
  <si>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</si>
  <si>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</si>
  <si>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</si>
  <si>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</si>
  <si>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</si>
  <si>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</si>
  <si>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</si>
  <si>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</si>
  <si>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</si>
  <si>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</si>
  <si>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</si>
  <si>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</si>
  <si>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</si>
  <si>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</si>
  <si>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</si>
  <si>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</si>
  <si>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</si>
  <si>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</si>
  <si>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</si>
  <si>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</si>
  <si>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</si>
  <si>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</si>
  <si>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</si>
  <si>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</si>
  <si>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</si>
  <si>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</si>
  <si>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</si>
  <si>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</si>
  <si>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</si>
  <si>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</si>
  <si>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</si>
  <si>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</si>
  <si>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</si>
  <si>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</si>
  <si>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</si>
  <si>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</si>
  <si>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</si>
  <si>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</si>
  <si>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</si>
  <si>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</si>
  <si>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</si>
  <si>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</si>
  <si>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</si>
  <si>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</si>
  <si>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</si>
  <si>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</si>
  <si>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</si>
  <si>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</si>
  <si>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</si>
  <si>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</si>
  <si>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</si>
  <si>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</si>
  <si>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</si>
  <si>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</si>
  <si>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</si>
  <si>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</si>
  <si>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</si>
  <si>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</si>
  <si>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</si>
  <si>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</si>
  <si>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</si>
  <si>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</si>
  <si>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</si>
  <si>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</si>
  <si>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</si>
  <si>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</si>
  <si>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</si>
  <si>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</si>
  <si>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</si>
  <si>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</si>
  <si>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</si>
  <si>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</si>
  <si>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</si>
  <si>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</si>
  <si>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</si>
  <si>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</si>
  <si>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</si>
  <si>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</si>
  <si>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</si>
  <si>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</si>
  <si>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</si>
  <si>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</si>
  <si>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</si>
  <si>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</si>
  <si>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</si>
  <si>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</si>
  <si>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</si>
  <si>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</si>
  <si>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</si>
  <si>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</si>
  <si>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</si>
  <si>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</si>
  <si>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</si>
  <si>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</si>
  <si>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</si>
  <si>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</si>
  <si>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</si>
  <si>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</si>
  <si>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</si>
  <si>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</si>
  <si>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</si>
  <si>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</si>
  <si>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</si>
  <si>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</si>
  <si>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</si>
  <si>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</si>
  <si>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</si>
  <si>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</si>
  <si>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</si>
  <si>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</si>
  <si>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</si>
  <si>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</si>
  <si>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</si>
  <si>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</si>
  <si>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</si>
  <si>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</si>
  <si>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</si>
  <si>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</si>
  <si>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</si>
  <si>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</si>
  <si>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</si>
  <si>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</si>
  <si>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</si>
  <si>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</si>
  <si>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</si>
  <si>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</si>
  <si>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</si>
  <si>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</si>
  <si>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</si>
  <si>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</si>
  <si>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</si>
  <si>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</si>
  <si>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</si>
  <si>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</si>
  <si>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</si>
  <si>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</si>
  <si>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</si>
  <si>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</si>
  <si>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</si>
  <si>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</si>
  <si>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</si>
  <si>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</si>
  <si>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</si>
  <si>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</si>
  <si>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</si>
  <si>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</si>
  <si>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</si>
  <si>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</si>
  <si>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</si>
  <si>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</si>
  <si>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</si>
  <si>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</si>
  <si>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</si>
  <si>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</si>
  <si>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</si>
  <si>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</si>
  <si>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</si>
  <si>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</si>
  <si>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</si>
  <si>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</si>
  <si>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</si>
  <si>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</si>
  <si>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</si>
  <si>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</si>
  <si>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</si>
  <si>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</si>
  <si>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</si>
  <si>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</si>
  <si>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</si>
  <si>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</si>
  <si>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</si>
  <si>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</si>
  <si>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</si>
  <si>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</si>
  <si>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</si>
  <si>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</si>
  <si>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</si>
  <si>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</si>
  <si>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</si>
  <si>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</si>
  <si>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</si>
  <si>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</si>
  <si>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</si>
  <si>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</si>
  <si>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</si>
  <si>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</si>
  <si>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</si>
  <si>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</si>
  <si>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</si>
  <si>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</si>
  <si>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</si>
  <si>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</si>
  <si>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</si>
  <si>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</si>
  <si>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</si>
  <si>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</si>
  <si>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</si>
  <si>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</si>
  <si>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</si>
  <si>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</si>
  <si>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</si>
  <si>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</si>
  <si>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</si>
  <si>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</si>
  <si>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</si>
  <si>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</si>
  <si>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</si>
  <si>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</si>
  <si>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</si>
  <si>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</si>
  <si>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</si>
  <si>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</si>
  <si>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</si>
  <si>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</si>
  <si>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</si>
  <si>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</si>
  <si>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</si>
  <si>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</si>
  <si>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</si>
  <si>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</si>
  <si>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</si>
  <si>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</si>
  <si>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</si>
  <si>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</si>
  <si>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</si>
  <si>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</si>
  <si>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</si>
  <si>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</si>
  <si>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</si>
  <si>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</si>
  <si>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</si>
  <si>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</si>
  <si>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</si>
  <si>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</si>
  <si>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</si>
  <si>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</si>
  <si>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</si>
  <si>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</si>
  <si>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</si>
  <si>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</si>
  <si>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</si>
  <si>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</si>
  <si>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</si>
  <si>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</si>
  <si>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</si>
  <si>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</si>
  <si>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</si>
  <si>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</si>
  <si>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</si>
  <si>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</si>
  <si>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</si>
  <si>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</si>
  <si>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</si>
  <si>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</si>
  <si>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</si>
  <si>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</si>
  <si>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</si>
  <si>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</si>
  <si>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</si>
  <si>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</si>
  <si>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</si>
  <si>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</si>
  <si>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</si>
  <si>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</si>
  <si>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</si>
  <si>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</si>
  <si>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</si>
  <si>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</si>
  <si>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</si>
  <si>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</si>
  <si>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</si>
  <si>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</si>
  <si>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</si>
  <si>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</si>
  <si>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</si>
  <si>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</si>
  <si>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</si>
  <si>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</si>
  <si>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</si>
  <si>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</si>
  <si>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</si>
  <si>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</si>
  <si>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</si>
  <si>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</si>
  <si>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</si>
  <si>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</si>
  <si>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</si>
  <si>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</si>
  <si>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</si>
  <si>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</si>
  <si>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</si>
  <si>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</si>
  <si>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</si>
  <si>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</si>
  <si>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</si>
  <si>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</si>
  <si>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</si>
  <si>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</si>
  <si>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</si>
  <si>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</si>
  <si>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</si>
  <si>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</si>
  <si>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</si>
  <si>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</si>
  <si>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</si>
  <si>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</si>
  <si>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</si>
  <si>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</si>
  <si>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</si>
  <si>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</si>
  <si>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</si>
  <si>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</si>
  <si>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</si>
  <si>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</si>
  <si>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</si>
  <si>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</si>
  <si>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</si>
  <si>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</si>
  <si>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</si>
  <si>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</si>
  <si>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</si>
  <si>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</si>
  <si>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</si>
  <si>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</si>
  <si>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</si>
  <si>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</si>
  <si>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</si>
  <si>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</si>
  <si>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</si>
  <si>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</si>
  <si>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</si>
  <si>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</si>
  <si>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</si>
  <si>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</si>
  <si>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</si>
  <si>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</si>
  <si>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</si>
  <si>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</si>
  <si>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</si>
  <si>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</si>
  <si>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</si>
  <si>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</si>
  <si>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</si>
  <si>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</si>
  <si>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</si>
  <si>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</si>
  <si>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</si>
  <si>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</si>
  <si>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</si>
  <si>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</si>
  <si>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</si>
  <si>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</si>
  <si>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</si>
  <si>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</si>
  <si>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</si>
  <si>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</si>
  <si>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</si>
  <si>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</si>
  <si>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</si>
  <si>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</si>
  <si>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</si>
  <si>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</si>
  <si>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</si>
  <si>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</si>
  <si>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</si>
  <si>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</si>
  <si>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</si>
  <si>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</si>
  <si>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</si>
  <si>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</si>
  <si>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</si>
  <si>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</si>
  <si>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</si>
  <si>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</si>
  <si>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</si>
  <si>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</si>
  <si>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</si>
  <si>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</si>
  <si>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</si>
  <si>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</si>
  <si>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</si>
  <si>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</si>
  <si>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</si>
  <si>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</si>
  <si>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</si>
  <si>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</si>
  <si>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</si>
  <si>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</si>
  <si>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</si>
  <si>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</si>
  <si>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</si>
  <si>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</si>
  <si>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</si>
  <si>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</si>
  <si>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</si>
  <si>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</si>
  <si>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</si>
  <si>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</si>
  <si>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</si>
  <si>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</si>
  <si>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</si>
  <si>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</si>
  <si>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</si>
  <si>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</si>
  <si>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</si>
  <si>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</si>
  <si>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</si>
  <si>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</si>
  <si>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</si>
  <si>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</si>
  <si>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</si>
  <si>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</si>
  <si>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</si>
  <si>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</si>
  <si>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</si>
  <si>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</si>
  <si>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</si>
  <si>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</si>
  <si>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</si>
  <si>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</si>
  <si>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</si>
  <si>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</si>
  <si>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</si>
  <si>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</si>
  <si>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</si>
  <si>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</si>
  <si>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</si>
  <si>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</si>
  <si>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</si>
  <si>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</si>
  <si>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</si>
  <si>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</si>
  <si>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</si>
  <si>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</si>
  <si>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</si>
  <si>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</si>
  <si>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</si>
  <si>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</si>
  <si>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</si>
  <si>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</si>
  <si>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</si>
  <si>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</si>
  <si>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</si>
  <si>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</si>
  <si>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</si>
  <si>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</si>
  <si>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</si>
  <si>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</si>
  <si>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</si>
  <si>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</si>
  <si>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</si>
  <si>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</si>
  <si>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</si>
  <si>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</si>
  <si>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</si>
  <si>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</si>
  <si>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</si>
  <si>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</si>
  <si>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</si>
  <si>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</si>
  <si>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</si>
  <si>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</si>
  <si>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</si>
  <si>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</si>
  <si>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</si>
  <si>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</si>
  <si>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</si>
  <si>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</si>
  <si>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</si>
  <si>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</si>
  <si>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</si>
  <si>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</si>
  <si>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</si>
  <si>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</si>
  <si>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</si>
  <si>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</si>
  <si>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</si>
  <si>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</si>
  <si>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</si>
  <si>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</si>
  <si>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</si>
  <si>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</si>
  <si>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</si>
  <si>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</si>
  <si>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</si>
  <si>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</si>
  <si>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</si>
  <si>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</si>
  <si>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</si>
  <si>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</si>
  <si>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</si>
  <si>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</si>
  <si>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</si>
  <si>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</si>
  <si>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</si>
  <si>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</si>
  <si>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</si>
  <si>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</si>
  <si>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</si>
  <si>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</si>
  <si>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</si>
  <si>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</si>
  <si>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</si>
  <si>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</si>
  <si>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</si>
  <si>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</si>
  <si>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</si>
  <si>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</si>
  <si>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</si>
  <si>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</si>
  <si>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</si>
  <si>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</si>
  <si>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</si>
  <si>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</si>
  <si>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</si>
  <si>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</si>
  <si>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</si>
  <si>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</si>
  <si>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</si>
  <si>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</si>
  <si>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</si>
  <si>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</si>
  <si>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</si>
  <si>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</si>
  <si>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</si>
  <si>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</si>
  <si>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</si>
  <si>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</si>
  <si>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</si>
  <si>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</si>
  <si>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</si>
  <si>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</si>
  <si>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</si>
  <si>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</si>
  <si>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</si>
  <si>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</si>
  <si>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</si>
  <si>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</si>
  <si>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</si>
  <si>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</si>
  <si>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</si>
  <si>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</si>
  <si>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</si>
  <si>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</si>
  <si>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</si>
  <si>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</si>
  <si>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</si>
  <si>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</si>
  <si>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</si>
  <si>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</si>
  <si>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</si>
  <si>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</si>
  <si>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</si>
  <si>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</si>
  <si>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</si>
  <si>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</si>
  <si>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</si>
  <si>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</si>
  <si>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</si>
  <si>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</si>
  <si>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</si>
  <si>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</si>
  <si>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</si>
  <si>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</si>
  <si>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</si>
  <si>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</si>
  <si>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</si>
  <si>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</si>
  <si>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</si>
  <si>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</si>
  <si>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</si>
  <si>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</si>
  <si>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</si>
  <si>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</si>
  <si>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</si>
  <si>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</si>
  <si>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</si>
  <si>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</si>
  <si>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</si>
  <si>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</si>
  <si>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</si>
  <si>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</si>
  <si>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</si>
  <si>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</si>
  <si>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</si>
  <si>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</si>
  <si>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</si>
  <si>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</si>
  <si>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</si>
  <si>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</si>
  <si>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</si>
  <si>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</si>
  <si>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</si>
  <si>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</si>
  <si>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</si>
  <si>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</si>
  <si>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</si>
  <si>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</si>
  <si>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</si>
  <si>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</si>
  <si>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</si>
  <si>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</si>
  <si>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</si>
  <si>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</si>
  <si>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</si>
  <si>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</si>
  <si>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</si>
  <si>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</si>
  <si>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</si>
  <si>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</si>
  <si>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</si>
  <si>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</si>
  <si>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</si>
  <si>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</si>
  <si>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</si>
  <si>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</si>
  <si>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</si>
  <si>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</si>
  <si>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</si>
  <si>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</si>
  <si>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</si>
  <si>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</si>
  <si>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</si>
  <si>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</si>
  <si>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</si>
  <si>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</si>
  <si>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</si>
  <si>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</si>
  <si>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</si>
  <si>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</si>
  <si>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</si>
  <si>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</si>
  <si>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</si>
  <si>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</si>
  <si>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</si>
  <si>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</si>
  <si>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</si>
  <si>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</si>
  <si>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</si>
  <si>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</si>
  <si>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</si>
  <si>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</si>
  <si>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</si>
  <si>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</si>
  <si>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</si>
  <si>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</si>
  <si>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</si>
  <si>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</si>
  <si>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</si>
  <si>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</si>
  <si>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</si>
  <si>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</si>
  <si>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</si>
  <si>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</si>
  <si>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</si>
  <si>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</si>
  <si>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</si>
  <si>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</si>
  <si>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</si>
  <si>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</si>
  <si>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</si>
  <si>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</si>
  <si>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</si>
  <si>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</si>
  <si>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</si>
  <si>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</si>
  <si>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</si>
  <si>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</si>
  <si>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</si>
  <si>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</si>
  <si>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</si>
  <si>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</si>
  <si>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</si>
  <si>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</si>
  <si>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</si>
  <si>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</si>
  <si>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</si>
  <si>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</si>
  <si>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</si>
  <si>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</si>
  <si>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</si>
  <si>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</si>
  <si>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</si>
  <si>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</si>
  <si>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</si>
  <si>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</si>
  <si>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</si>
  <si>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</si>
  <si>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</si>
  <si>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</si>
  <si>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</si>
  <si>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</si>
  <si>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</si>
  <si>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</si>
  <si>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</si>
  <si>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</si>
  <si>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</si>
  <si>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</si>
  <si>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</si>
  <si>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</si>
  <si>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</si>
  <si>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</si>
  <si>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</si>
  <si>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</si>
  <si>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</si>
  <si>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</si>
  <si>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</si>
  <si>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</si>
  <si>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</si>
  <si>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</si>
  <si>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</si>
  <si>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</si>
  <si>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</si>
  <si>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</si>
  <si>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</si>
  <si>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</si>
  <si>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</si>
  <si>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</si>
  <si>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</si>
  <si>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</si>
  <si>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</si>
  <si>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</si>
  <si>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</si>
  <si>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</si>
  <si>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</si>
  <si>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</si>
  <si>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</si>
  <si>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</si>
  <si>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</si>
  <si>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</si>
  <si>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</si>
  <si>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</si>
  <si>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</si>
  <si>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</si>
  <si>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</si>
  <si>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</si>
  <si>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</si>
  <si>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</si>
  <si>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</si>
  <si>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</si>
  <si>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</si>
  <si>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</si>
  <si>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</si>
  <si>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</si>
  <si>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</si>
  <si>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</si>
  <si>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</si>
  <si>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</si>
  <si>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</si>
  <si>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</si>
  <si>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</si>
  <si>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</si>
  <si>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</si>
  <si>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</si>
  <si>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</si>
  <si>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</si>
  <si>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</si>
  <si>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</si>
  <si>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</si>
  <si>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</si>
  <si>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</si>
  <si>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</si>
  <si>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</si>
  <si>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</si>
  <si>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</si>
  <si>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</si>
  <si>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</si>
  <si>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</si>
  <si>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</si>
  <si>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</si>
  <si>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</si>
  <si>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</si>
  <si>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</si>
  <si>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</si>
  <si>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</si>
  <si>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</si>
  <si>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</si>
  <si>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</si>
  <si>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</si>
  <si>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</si>
  <si>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</si>
  <si>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</si>
  <si>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</si>
  <si>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</si>
  <si>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</si>
  <si>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</si>
  <si>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</si>
  <si>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</si>
  <si>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</si>
  <si>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</si>
  <si>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</si>
  <si>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</si>
  <si>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</si>
  <si>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</si>
  <si>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</si>
  <si>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</si>
  <si>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</si>
  <si>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</si>
  <si>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</si>
  <si>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</si>
  <si>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</si>
  <si>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</si>
  <si>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</si>
  <si>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</si>
  <si>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</si>
  <si>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</si>
  <si>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</si>
  <si>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</si>
  <si>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</si>
  <si>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</si>
  <si>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</si>
  <si>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</si>
  <si>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</si>
  <si>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</si>
  <si>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</si>
  <si>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</si>
  <si>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</si>
  <si>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</si>
  <si>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</si>
  <si>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</si>
  <si>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</si>
  <si>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</si>
  <si>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</si>
  <si>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</si>
  <si>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</si>
  <si>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</si>
  <si>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</si>
  <si>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</si>
  <si>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</si>
  <si>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</si>
  <si>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</si>
  <si>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</si>
  <si>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</si>
  <si>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</si>
  <si>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</si>
  <si>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</si>
  <si>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</si>
  <si>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</si>
  <si>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</si>
  <si>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</si>
  <si>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</si>
  <si>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</si>
  <si>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</si>
  <si>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</si>
  <si>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</si>
  <si>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</si>
  <si>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</si>
  <si>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</si>
  <si>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</si>
  <si>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</si>
  <si>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</si>
  <si>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</si>
  <si>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</si>
  <si>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</si>
  <si>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</si>
  <si>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</si>
  <si>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</si>
  <si>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</si>
  <si>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</si>
  <si>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</si>
  <si>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</si>
  <si>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</si>
  <si>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</si>
  <si>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</si>
  <si>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</si>
  <si>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</si>
  <si>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</si>
  <si>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</si>
  <si>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</si>
  <si>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</si>
  <si>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</si>
  <si>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</si>
  <si>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</si>
  <si>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</si>
  <si>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</si>
  <si>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</si>
  <si>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</si>
  <si>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</si>
  <si>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</si>
  <si>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</si>
  <si>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</si>
  <si>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</si>
  <si>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</si>
  <si>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</si>
  <si>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</si>
  <si>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</si>
  <si>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</si>
  <si>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</si>
  <si>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</si>
  <si>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</si>
  <si>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</si>
  <si>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</si>
  <si>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</si>
  <si>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</si>
  <si>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</si>
  <si>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</si>
  <si>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</si>
  <si>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</si>
  <si>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</si>
  <si>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</si>
  <si>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</si>
  <si>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</si>
  <si>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</si>
  <si>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</si>
  <si>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</si>
  <si>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</si>
  <si>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</si>
  <si>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</si>
  <si>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</si>
  <si>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</si>
  <si>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</si>
  <si>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</si>
  <si>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</si>
  <si>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</si>
  <si>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</si>
  <si>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</si>
  <si>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</si>
  <si>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</si>
  <si>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</si>
  <si>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</si>
  <si>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</si>
  <si>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</si>
  <si>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</si>
  <si>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</si>
  <si>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</si>
  <si>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</si>
  <si>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</si>
  <si>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</si>
  <si>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</si>
  <si>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</si>
  <si>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</si>
  <si>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</si>
  <si>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</si>
  <si>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</si>
  <si>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</si>
  <si>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</si>
  <si>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</si>
  <si>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</si>
  <si>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</si>
  <si>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</si>
  <si>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</si>
  <si>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</si>
  <si>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</si>
  <si>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</si>
  <si>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</si>
  <si>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</si>
  <si>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</si>
  <si>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</si>
  <si>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</si>
  <si>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</si>
  <si>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</si>
  <si>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</si>
  <si>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</si>
  <si>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</si>
  <si>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</si>
  <si>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</si>
  <si>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</si>
  <si>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</si>
  <si>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</si>
  <si>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</si>
  <si>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</si>
  <si>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</si>
  <si>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</si>
  <si>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</si>
  <si>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</si>
  <si>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</si>
  <si>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</si>
  <si>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</si>
  <si>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</si>
  <si>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</si>
  <si>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</si>
  <si>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</si>
  <si>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</si>
  <si>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</si>
  <si>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</si>
  <si>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</si>
  <si>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</si>
  <si>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</si>
  <si>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</si>
  <si>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</si>
  <si>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</si>
  <si>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</si>
  <si>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</si>
  <si>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</si>
  <si>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</si>
  <si>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</si>
  <si>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</si>
  <si>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</si>
  <si>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</si>
  <si>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</si>
  <si>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</si>
  <si>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</si>
  <si>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</si>
  <si>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</si>
  <si>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</si>
  <si>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</si>
  <si>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</si>
  <si>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</si>
  <si>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</si>
  <si>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</si>
  <si>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</si>
  <si>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</si>
  <si>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</si>
  <si>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</si>
  <si>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</si>
  <si>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</si>
  <si>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</si>
  <si>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</si>
  <si>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</si>
  <si>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</si>
  <si>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</si>
  <si>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</si>
  <si>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</si>
  <si>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</si>
  <si>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</si>
  <si>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</si>
  <si>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</si>
  <si>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</si>
  <si>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</si>
  <si>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</si>
  <si>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</si>
  <si>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</si>
  <si>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</si>
  <si>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</si>
  <si>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</si>
  <si>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</si>
  <si>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</si>
  <si>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</si>
  <si>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</si>
  <si>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</si>
  <si>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</si>
  <si>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</si>
  <si>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</si>
  <si>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</si>
  <si>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</si>
  <si>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</si>
  <si>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</si>
  <si>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</si>
  <si>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</si>
  <si>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</si>
  <si>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</si>
  <si>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</si>
  <si>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</si>
  <si>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</si>
  <si>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</si>
  <si>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</si>
  <si>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</si>
  <si>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</si>
  <si>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</si>
  <si>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</si>
  <si>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</si>
  <si>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</si>
  <si>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</si>
  <si>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</si>
  <si>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</si>
  <si>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</si>
  <si>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</si>
  <si>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</si>
  <si>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</si>
  <si>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</si>
  <si>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</si>
  <si>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</si>
  <si>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</si>
  <si>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</si>
  <si>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</si>
  <si>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</si>
  <si>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</si>
  <si>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</si>
  <si>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</si>
  <si>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</si>
  <si>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</si>
  <si>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</si>
  <si>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</si>
  <si>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</si>
  <si>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</si>
  <si>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</si>
  <si>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</si>
  <si>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</si>
  <si>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</si>
  <si>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</si>
  <si>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</si>
  <si>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</si>
  <si>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</si>
  <si>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</si>
  <si>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</si>
  <si>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</si>
  <si>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</si>
  <si>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</si>
  <si>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</si>
  <si>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</si>
  <si>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</si>
  <si>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</si>
  <si>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</si>
  <si>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</si>
  <si>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</si>
  <si>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</si>
  <si>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</si>
  <si>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</si>
  <si>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</si>
  <si>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</si>
  <si>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</si>
  <si>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</si>
  <si>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</si>
  <si>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</si>
  <si>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</si>
  <si>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</si>
  <si>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</si>
  <si>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</si>
  <si>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</si>
  <si>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</si>
  <si>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</si>
  <si>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</si>
  <si>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</si>
  <si>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</si>
  <si>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</si>
  <si>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</si>
  <si>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</si>
  <si>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</si>
  <si>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</si>
  <si>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</si>
  <si>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</si>
  <si>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</si>
  <si>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</si>
  <si>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</si>
  <si>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</si>
  <si>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</si>
  <si>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</si>
  <si>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</si>
  <si>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</si>
  <si>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</si>
  <si>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</si>
  <si>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</si>
  <si>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</si>
  <si>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</si>
  <si>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</si>
  <si>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</si>
  <si>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</si>
  <si>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</si>
  <si>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</si>
  <si>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</si>
  <si>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</si>
  <si>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</si>
  <si>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</si>
  <si>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</si>
  <si>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</si>
  <si>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</si>
  <si>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</si>
  <si>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</si>
  <si>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</si>
  <si>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</si>
  <si>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</si>
  <si>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</si>
  <si>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</si>
  <si>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</si>
  <si>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</si>
  <si>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</si>
  <si>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</si>
  <si>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</si>
  <si>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</si>
  <si>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</si>
  <si>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</si>
  <si>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</si>
  <si>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</si>
  <si>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</si>
  <si>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</si>
  <si>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</si>
  <si>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</si>
  <si>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</si>
  <si>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</si>
  <si>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</si>
  <si>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</si>
  <si>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</si>
  <si>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</si>
  <si>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</si>
  <si>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</si>
  <si>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</si>
  <si>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</si>
  <si>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</si>
  <si>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</si>
  <si>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</si>
  <si>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</si>
  <si>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</si>
  <si>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</si>
  <si>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</si>
  <si>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</si>
  <si>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</si>
  <si>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</si>
  <si>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</si>
  <si>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</si>
  <si>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</si>
  <si>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</si>
  <si>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</si>
  <si>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</si>
  <si>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</si>
  <si>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</si>
  <si>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</si>
  <si>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</si>
  <si>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</si>
  <si>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</si>
  <si>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</si>
  <si>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</si>
  <si>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</si>
  <si>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</si>
  <si>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</si>
  <si>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</si>
  <si>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</si>
  <si>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</si>
  <si>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</si>
  <si>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</si>
  <si>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</si>
  <si>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</si>
  <si>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</si>
  <si>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</si>
  <si>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</si>
  <si>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</si>
  <si>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</si>
  <si>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</si>
  <si>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</si>
  <si>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</si>
  <si>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</si>
  <si>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</si>
  <si>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</si>
  <si>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</si>
  <si>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</si>
  <si>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</si>
  <si>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</si>
  <si>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</si>
  <si>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</si>
  <si>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</si>
  <si>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</si>
  <si>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</si>
  <si>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</si>
  <si>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</si>
  <si>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</si>
  <si>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</si>
  <si>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</si>
  <si>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</si>
  <si>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</si>
  <si>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</si>
  <si>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</si>
  <si>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</si>
  <si>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</si>
  <si>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</si>
  <si>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</si>
  <si>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</si>
  <si>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</si>
  <si>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</si>
  <si>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</si>
  <si>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</si>
  <si>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</si>
  <si>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</si>
  <si>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</si>
  <si>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</si>
  <si>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</si>
  <si>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</si>
  <si>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</si>
  <si>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</si>
  <si>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</si>
  <si>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</si>
  <si>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</si>
  <si>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</si>
  <si>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</si>
  <si>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</si>
  <si>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</si>
  <si>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</si>
  <si>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</si>
  <si>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</si>
  <si>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</si>
  <si>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</si>
  <si>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</si>
  <si>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</si>
  <si>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</si>
  <si>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</si>
  <si>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</si>
  <si>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</si>
  <si>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</si>
  <si>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</si>
  <si>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</si>
  <si>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</si>
  <si>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</si>
  <si>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</si>
  <si>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</si>
  <si>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</si>
  <si>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</si>
  <si>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</si>
  <si>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</si>
  <si>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</si>
  <si>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</si>
  <si>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</si>
  <si>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</si>
  <si>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</si>
  <si>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</si>
  <si>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</si>
  <si>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</si>
  <si>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</si>
  <si>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</si>
  <si>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</si>
  <si>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</si>
  <si>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</si>
  <si>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</si>
  <si>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</si>
  <si>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</si>
  <si>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</si>
  <si>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</si>
  <si>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</si>
  <si>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</si>
  <si>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</si>
  <si>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</si>
  <si>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</si>
  <si>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</si>
  <si>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</si>
  <si>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</si>
  <si>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</si>
  <si>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</si>
  <si>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</si>
  <si>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</si>
  <si>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</si>
  <si>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</si>
  <si>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</si>
  <si>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</si>
  <si>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</si>
  <si>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</si>
  <si>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</si>
  <si>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</si>
  <si>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</si>
  <si>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</si>
  <si>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</si>
  <si>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</si>
  <si>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</si>
  <si>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</si>
  <si>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</si>
  <si>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</si>
  <si>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</si>
  <si>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</si>
  <si>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</si>
  <si>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</si>
  <si>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</si>
  <si>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</si>
  <si>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</si>
  <si>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</si>
  <si>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</si>
  <si>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</si>
  <si>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</si>
  <si>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</si>
  <si>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</si>
  <si>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</si>
  <si>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</si>
  <si>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</si>
  <si>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</si>
  <si>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</si>
  <si>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</si>
  <si>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</si>
  <si>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</si>
  <si>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</si>
  <si>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</si>
  <si>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</si>
  <si>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</si>
  <si>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</si>
  <si>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</si>
  <si>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</si>
  <si>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</si>
  <si>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</si>
  <si>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</si>
  <si>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</si>
  <si>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</si>
  <si>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</si>
  <si>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</si>
  <si>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</si>
  <si>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</si>
  <si>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</si>
  <si>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</si>
  <si>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</si>
  <si>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</si>
  <si>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</si>
  <si>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</si>
  <si>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</si>
  <si>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</si>
  <si>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</si>
  <si>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</si>
  <si>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</si>
  <si>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</si>
  <si>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</si>
  <si>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</si>
  <si>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</si>
  <si>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</si>
  <si>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</si>
  <si>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</si>
  <si>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</si>
  <si>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</si>
  <si>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</si>
  <si>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</si>
  <si>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</si>
  <si>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</si>
  <si>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</si>
  <si>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</si>
  <si>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</si>
  <si>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</si>
  <si>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</si>
  <si>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</si>
  <si>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</si>
  <si>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</si>
  <si>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</si>
  <si>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</si>
  <si>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</si>
  <si>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</si>
  <si>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</si>
  <si>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</si>
  <si>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</si>
  <si>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</si>
  <si>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</si>
  <si>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</si>
  <si>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</si>
  <si>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</si>
  <si>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</si>
  <si>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</si>
  <si>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</si>
  <si>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</si>
  <si>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</si>
  <si>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</si>
  <si>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</si>
  <si>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</si>
  <si>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</si>
  <si>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</si>
  <si>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</si>
  <si>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</si>
  <si>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</si>
  <si>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</si>
  <si>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</si>
  <si>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</si>
  <si>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</si>
  <si>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</si>
  <si>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</si>
  <si>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</si>
  <si>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</si>
  <si>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</si>
  <si>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</si>
  <si>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</si>
  <si>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</si>
  <si>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</si>
  <si>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</si>
  <si>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</si>
  <si>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</si>
  <si>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</si>
  <si>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</si>
  <si>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</si>
  <si>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</si>
  <si>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</si>
  <si>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</si>
  <si>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</si>
  <si>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</si>
  <si>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</si>
  <si>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</si>
  <si>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</si>
  <si>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</si>
  <si>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</si>
  <si>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</si>
  <si>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</si>
  <si>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</si>
  <si>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</si>
  <si>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</si>
  <si>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</si>
  <si>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</si>
  <si>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</si>
  <si>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</si>
  <si>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</si>
  <si>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</si>
  <si>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</si>
  <si>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</si>
  <si>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</si>
  <si>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</si>
  <si>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</si>
  <si>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</si>
  <si>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</si>
  <si>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</si>
  <si>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</si>
  <si>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</si>
  <si>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</si>
  <si>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</si>
  <si>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</si>
  <si>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</si>
  <si>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</si>
  <si>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</si>
  <si>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</si>
  <si>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</si>
  <si>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</si>
  <si>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</si>
  <si>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</si>
  <si>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</si>
  <si>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</si>
  <si>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</si>
  <si>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</si>
  <si>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</si>
  <si>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</si>
  <si>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</si>
  <si>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</si>
  <si>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</si>
  <si>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</si>
  <si>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</si>
  <si>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</si>
  <si>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</si>
  <si>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</si>
  <si>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</si>
  <si>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</si>
  <si>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</si>
  <si>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</si>
  <si>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</si>
  <si>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</si>
  <si>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</si>
  <si>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</si>
  <si>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</si>
  <si>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</si>
  <si>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</si>
  <si>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</si>
  <si>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</si>
  <si>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</si>
  <si>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</si>
  <si>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</si>
  <si>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</si>
  <si>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</si>
  <si>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</si>
  <si>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</si>
  <si>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</si>
  <si>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</si>
  <si>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</si>
  <si>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</si>
  <si>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</si>
  <si>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</si>
  <si>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</si>
  <si>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</si>
  <si>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</si>
  <si>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</si>
  <si>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</si>
  <si>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</si>
  <si>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</si>
  <si>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</si>
  <si>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</si>
  <si>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</si>
  <si>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</si>
  <si>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</si>
  <si>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</si>
  <si>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</si>
  <si>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</si>
  <si>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</si>
  <si>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</si>
  <si>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</si>
  <si>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</si>
  <si>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</si>
  <si>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</si>
  <si>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</si>
  <si>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</si>
  <si>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</si>
  <si>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</si>
  <si>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</si>
  <si>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</si>
  <si>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</si>
  <si>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</si>
  <si>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</si>
  <si>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</si>
  <si>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</si>
  <si>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</si>
  <si>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</si>
  <si>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</si>
  <si>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</si>
  <si>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</si>
  <si>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</si>
  <si>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</si>
  <si>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</si>
  <si>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</si>
  <si>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</si>
  <si>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</si>
  <si>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</si>
  <si>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</si>
  <si>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</si>
  <si>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</si>
  <si>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</si>
  <si>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</si>
  <si>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</si>
  <si>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</si>
  <si>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</si>
  <si>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</si>
  <si>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</si>
  <si>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</si>
  <si>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</si>
  <si>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</si>
  <si>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</si>
  <si>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</si>
  <si>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</si>
  <si>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</si>
  <si>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</si>
  <si>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</si>
  <si>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</si>
  <si>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</si>
  <si>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</si>
  <si>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</si>
  <si>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</si>
  <si>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</si>
  <si>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</si>
  <si>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</si>
  <si>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</si>
  <si>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</si>
  <si>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</si>
  <si>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</si>
  <si>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</si>
  <si>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</si>
  <si>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</si>
  <si>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</si>
  <si>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</si>
  <si>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</si>
  <si>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</si>
  <si>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</si>
  <si>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</si>
  <si>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</si>
  <si>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</si>
  <si>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</si>
  <si>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</si>
  <si>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</si>
  <si>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</si>
  <si>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</si>
  <si>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</si>
  <si>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</si>
  <si>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</si>
  <si>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</si>
  <si>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</si>
  <si>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</si>
  <si>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</si>
  <si>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</si>
  <si>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</si>
  <si>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</si>
  <si>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</si>
  <si>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</si>
  <si>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</si>
  <si>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</si>
  <si>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</si>
  <si>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</si>
  <si>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</si>
  <si>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</si>
  <si>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</si>
  <si>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</si>
  <si>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</si>
  <si>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</si>
  <si>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</si>
  <si>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</si>
  <si>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</si>
  <si>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</si>
  <si>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</si>
  <si>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</si>
  <si>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</si>
  <si>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</si>
  <si>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</si>
  <si>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</si>
  <si>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</si>
  <si>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</si>
  <si>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</si>
  <si>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</si>
  <si>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</si>
  <si>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</si>
  <si>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</si>
  <si>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</si>
  <si>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</si>
  <si>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</si>
  <si>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</si>
  <si>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</si>
  <si>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</si>
  <si>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</si>
  <si>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</si>
  <si>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</si>
  <si>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</si>
  <si>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</si>
  <si>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</si>
  <si>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</si>
  <si>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</si>
  <si>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</si>
  <si>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</si>
  <si>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</si>
  <si>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</si>
  <si>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</si>
  <si>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</si>
  <si>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</si>
  <si>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</si>
  <si>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</si>
  <si>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</si>
  <si>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</si>
  <si>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</si>
  <si>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</si>
  <si>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</si>
  <si>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</si>
  <si>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</si>
  <si>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</si>
  <si>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</si>
  <si>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</si>
  <si>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</si>
  <si>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</si>
  <si>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</si>
  <si>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</si>
  <si>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</si>
  <si>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</si>
  <si>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</si>
  <si>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</si>
  <si>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</si>
  <si>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</si>
  <si>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</si>
  <si>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</si>
  <si>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</si>
  <si>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</si>
  <si>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</si>
  <si>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</si>
  <si>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</si>
  <si>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</si>
  <si>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</si>
  <si>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</si>
  <si>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</si>
  <si>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</si>
  <si>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</si>
  <si>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</si>
  <si>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</si>
  <si>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</si>
  <si>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</si>
  <si>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</si>
  <si>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</si>
  <si>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</si>
  <si>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</si>
  <si>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</si>
  <si>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</si>
  <si>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</si>
  <si>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</si>
  <si>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</si>
  <si>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</si>
  <si>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</si>
  <si>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</si>
  <si>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</si>
  <si>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</si>
  <si>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</si>
  <si>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</si>
  <si>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</si>
  <si>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</si>
  <si>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</si>
  <si>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</si>
  <si>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</si>
  <si>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</si>
  <si>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</si>
  <si>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</si>
  <si>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</si>
  <si>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</si>
  <si>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</si>
  <si>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</si>
  <si>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</si>
  <si>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</si>
  <si>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</si>
  <si>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</si>
  <si>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</si>
  <si>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</si>
  <si>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</si>
  <si>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</si>
  <si>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</si>
  <si>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</si>
  <si>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</si>
  <si>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</si>
  <si>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</si>
  <si>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</si>
  <si>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</si>
  <si>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</si>
  <si>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</si>
  <si>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</si>
  <si>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</si>
  <si>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</si>
  <si>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</si>
  <si>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</si>
  <si>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</si>
  <si>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</si>
  <si>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</si>
  <si>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</si>
  <si>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</si>
  <si>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</si>
  <si>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</si>
  <si>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</si>
  <si>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</si>
  <si>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</si>
  <si>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</si>
  <si>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</si>
  <si>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</si>
  <si>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</si>
  <si>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</si>
  <si>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</si>
  <si>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</si>
  <si>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</si>
  <si>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</si>
  <si>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</si>
  <si>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</si>
  <si>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</si>
  <si>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</si>
  <si>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</si>
  <si>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</si>
  <si>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</si>
  <si>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</si>
  <si>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</si>
  <si>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</si>
  <si>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</si>
  <si>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</si>
  <si>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</si>
  <si>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</si>
  <si>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</si>
  <si>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</si>
  <si>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</si>
  <si>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</si>
  <si>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</si>
  <si>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</si>
  <si>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</si>
  <si>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</si>
  <si>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</si>
  <si>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</si>
  <si>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</si>
  <si>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</si>
  <si>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</si>
  <si>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</si>
  <si>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</si>
  <si>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</si>
  <si>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</si>
  <si>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</si>
  <si>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</si>
  <si>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</si>
  <si>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</si>
  <si>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</si>
  <si>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</si>
  <si>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</si>
  <si>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</si>
  <si>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</si>
  <si>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</si>
  <si>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</si>
  <si>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</si>
  <si>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</si>
  <si>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</si>
  <si>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</si>
  <si>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</si>
  <si>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</si>
  <si>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</si>
  <si>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</si>
  <si>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</si>
  <si>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</si>
  <si>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</si>
  <si>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</si>
  <si>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</si>
  <si>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</si>
  <si>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</si>
  <si>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</si>
  <si>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</si>
  <si>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</si>
  <si>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</si>
  <si>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</si>
  <si>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</si>
  <si>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</si>
  <si>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</si>
  <si>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</si>
  <si>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</si>
  <si>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</si>
  <si>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</si>
  <si>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</si>
  <si>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</si>
  <si>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</si>
  <si>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</si>
  <si>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</si>
  <si>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</si>
  <si>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</si>
  <si>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</si>
  <si>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</si>
  <si>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</si>
  <si>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</si>
  <si>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</si>
  <si>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</si>
  <si>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</si>
  <si>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</si>
  <si>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</si>
  <si>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</si>
  <si>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</si>
  <si>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</si>
  <si>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</si>
  <si>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</si>
  <si>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</si>
  <si>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</si>
  <si>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</si>
  <si>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</si>
  <si>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</si>
  <si>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</si>
  <si>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</si>
  <si>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</si>
  <si>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</si>
  <si>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</si>
  <si>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</si>
  <si>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</si>
  <si>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</si>
  <si>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</si>
  <si>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</si>
  <si>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</si>
  <si>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</si>
  <si>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</si>
  <si>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</si>
  <si>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</si>
  <si>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</si>
  <si>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</si>
  <si>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</si>
  <si>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</si>
  <si>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</si>
  <si>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</si>
  <si>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</si>
  <si>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</si>
  <si>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</si>
  <si>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</si>
  <si>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</si>
  <si>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</si>
  <si>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</si>
  <si>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</si>
  <si>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</si>
  <si>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</si>
  <si>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</si>
  <si>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</si>
  <si>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</si>
  <si>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</si>
  <si>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</si>
  <si>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</si>
  <si>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</si>
  <si>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</si>
  <si>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</si>
  <si>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</si>
  <si>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</si>
  <si>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</si>
  <si>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</si>
  <si>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</si>
  <si>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</si>
  <si>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</si>
  <si>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</si>
  <si>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</si>
  <si>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</si>
  <si>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</si>
  <si>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</si>
  <si>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</si>
  <si>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</si>
  <si>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</si>
  <si>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</si>
  <si>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</si>
  <si>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</si>
  <si>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</si>
  <si>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</si>
  <si>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</si>
  <si>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</si>
  <si>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</si>
  <si>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</si>
  <si>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</si>
  <si>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</si>
  <si>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</si>
  <si>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</si>
  <si>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</si>
  <si>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</si>
  <si>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</si>
  <si>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</si>
  <si>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</si>
  <si>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</si>
  <si>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</si>
  <si>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</si>
  <si>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</si>
  <si>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</si>
  <si>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</si>
  <si>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</si>
  <si>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</si>
  <si>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</si>
  <si>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</si>
  <si>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</si>
  <si>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</si>
  <si>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</si>
  <si>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</si>
  <si>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</si>
  <si>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</si>
  <si>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</si>
  <si>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</si>
  <si>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</si>
  <si>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</si>
  <si>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</si>
  <si>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</si>
  <si>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</si>
  <si>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</si>
  <si>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</si>
  <si>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</si>
  <si>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</si>
  <si>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</si>
  <si>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</si>
  <si>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</si>
  <si>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</si>
  <si>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</si>
  <si>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</si>
  <si>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</si>
  <si>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</si>
  <si>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</si>
  <si>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</si>
  <si>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</si>
  <si>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</si>
  <si>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</si>
  <si>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</si>
  <si>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</si>
  <si>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</si>
  <si>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</si>
  <si>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</si>
  <si>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</si>
  <si>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</si>
  <si>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</si>
  <si>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</si>
  <si>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</si>
  <si>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</si>
  <si>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</si>
  <si>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</si>
  <si>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</si>
  <si>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</si>
  <si>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</si>
  <si>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</si>
  <si>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</si>
  <si>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</si>
  <si>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</si>
  <si>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</si>
  <si>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</si>
  <si>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</si>
  <si>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</si>
  <si>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</si>
  <si>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</si>
  <si>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</si>
  <si>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</si>
  <si>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</si>
  <si>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</si>
  <si>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</si>
  <si>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</si>
  <si>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</si>
  <si>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</si>
  <si>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</si>
  <si>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</si>
  <si>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</si>
  <si>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</si>
  <si>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</si>
  <si>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</si>
  <si>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</si>
  <si>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</si>
  <si>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</si>
  <si>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</si>
  <si>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</si>
  <si>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</si>
  <si>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</si>
  <si>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</si>
  <si>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</si>
  <si>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</si>
  <si>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</si>
  <si>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</si>
  <si>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</si>
  <si>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</si>
  <si>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</si>
  <si>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</si>
  <si>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</si>
  <si>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</si>
  <si>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</si>
  <si>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</si>
  <si>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</si>
  <si>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</si>
  <si>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</si>
  <si>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</si>
  <si>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</si>
  <si>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</si>
  <si>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</si>
  <si>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</si>
  <si>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</si>
  <si>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</si>
  <si>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</si>
  <si>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</si>
  <si>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</si>
  <si>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</si>
  <si>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</si>
  <si>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</si>
  <si>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</si>
  <si>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</si>
  <si>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</si>
  <si>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</si>
  <si>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</si>
  <si>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</si>
  <si>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</si>
  <si>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</si>
  <si>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</si>
  <si>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</si>
  <si>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</si>
  <si>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</si>
  <si>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</si>
  <si>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</si>
  <si>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</si>
  <si>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</si>
  <si>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</si>
  <si>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</si>
  <si>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</si>
  <si>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</si>
  <si>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</si>
  <si>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</si>
  <si>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</si>
  <si>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</si>
  <si>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</si>
  <si>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</si>
  <si>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</si>
  <si>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</si>
  <si>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</si>
  <si>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</si>
  <si>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</si>
  <si>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</si>
  <si>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</si>
  <si>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</si>
  <si>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</si>
  <si>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</si>
  <si>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</si>
  <si>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</si>
  <si>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</si>
  <si>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</si>
  <si>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</si>
  <si>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</si>
  <si>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</si>
  <si>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</si>
  <si>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</si>
  <si>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</si>
  <si>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</si>
  <si>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</si>
  <si>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</si>
  <si>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</si>
  <si>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</si>
  <si>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</si>
  <si>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</si>
  <si>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</si>
  <si>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</si>
  <si>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</si>
  <si>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</si>
  <si>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</si>
  <si>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</si>
  <si>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</si>
  <si>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</si>
  <si>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</si>
  <si>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</si>
  <si>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</si>
  <si>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</si>
  <si>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</si>
  <si>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</si>
  <si>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</si>
  <si>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</si>
  <si>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</si>
  <si>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</si>
  <si>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</si>
  <si>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</si>
  <si>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</si>
  <si>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</si>
  <si>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</si>
  <si>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</si>
  <si>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</si>
  <si>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</si>
  <si>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</si>
  <si>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</si>
  <si>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</si>
  <si>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</si>
  <si>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</si>
  <si>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</si>
  <si>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</si>
  <si>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</si>
  <si>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</si>
  <si>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</si>
  <si>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</si>
  <si>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</si>
  <si>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</si>
  <si>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</si>
  <si>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</si>
  <si>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</si>
  <si>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</si>
  <si>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</si>
  <si>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</si>
  <si>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</si>
  <si>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</si>
  <si>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</si>
  <si>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</si>
  <si>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</si>
  <si>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</si>
  <si>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</si>
  <si>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</si>
  <si>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</si>
  <si>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</si>
  <si>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</si>
  <si>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</si>
  <si>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</si>
  <si>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</si>
  <si>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</si>
  <si>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</si>
  <si>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</si>
  <si>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</si>
  <si>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</si>
  <si>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</si>
  <si>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</si>
  <si>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</si>
  <si>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</si>
  <si>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</si>
  <si>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</si>
  <si>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</si>
  <si>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</si>
  <si>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</si>
  <si>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</si>
  <si>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</si>
  <si>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</si>
  <si>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</si>
  <si>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</si>
  <si>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</si>
  <si>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</si>
  <si>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</si>
  <si>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</si>
  <si>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</si>
  <si>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</si>
  <si>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</si>
  <si>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</si>
  <si>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</si>
  <si>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</si>
  <si>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</si>
  <si>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</si>
  <si>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</si>
  <si>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</si>
  <si>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</si>
  <si>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</si>
  <si>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</si>
  <si>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</si>
  <si>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</si>
  <si>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</si>
  <si>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</si>
  <si>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</si>
  <si>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</si>
  <si>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</si>
  <si>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</si>
  <si>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</si>
  <si>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</si>
  <si>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</si>
  <si>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</si>
  <si>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</si>
  <si>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</si>
  <si>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</si>
  <si>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</si>
  <si>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</si>
  <si>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</si>
  <si>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</si>
  <si>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</si>
  <si>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</si>
  <si>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</si>
  <si>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</si>
  <si>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</si>
  <si>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</si>
  <si>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</si>
  <si>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</si>
  <si>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</si>
  <si>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</si>
  <si>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</si>
  <si>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</si>
  <si>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</si>
  <si>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</si>
  <si>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</si>
  <si>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</si>
  <si>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</si>
  <si>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</si>
  <si>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</si>
  <si>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</si>
  <si>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</si>
  <si>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</si>
  <si>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</si>
  <si>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</si>
  <si>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</si>
  <si>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</si>
  <si>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</si>
  <si>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</si>
  <si>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</si>
  <si>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</si>
  <si>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</si>
  <si>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</si>
  <si>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</si>
  <si>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</si>
  <si>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</si>
  <si>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</si>
  <si>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</si>
  <si>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</si>
  <si>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</si>
  <si>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</si>
  <si>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</si>
  <si>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</si>
  <si>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</si>
  <si>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</si>
  <si>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</si>
  <si>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</si>
  <si>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</si>
  <si>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</si>
  <si>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</si>
  <si>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</si>
  <si>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</si>
  <si>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</si>
  <si>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</si>
  <si>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</si>
  <si>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</si>
  <si>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</si>
  <si>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</si>
  <si>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</si>
  <si>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</si>
  <si>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</si>
  <si>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</si>
  <si>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</si>
  <si>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</si>
  <si>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</si>
  <si>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</si>
  <si>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</si>
  <si>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</si>
  <si>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</si>
  <si>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</si>
  <si>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</si>
  <si>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</si>
  <si>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</si>
  <si>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</si>
  <si>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</si>
  <si>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</si>
  <si>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</si>
  <si>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</si>
  <si>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</si>
  <si>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</si>
  <si>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</si>
  <si>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</si>
  <si>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</si>
  <si>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</si>
  <si>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</si>
  <si>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</si>
  <si>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</si>
  <si>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</si>
  <si>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</si>
  <si>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</si>
  <si>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</si>
  <si>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</si>
  <si>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</si>
  <si>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</si>
  <si>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</si>
  <si>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</si>
  <si>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</si>
  <si>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</si>
  <si>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</si>
  <si>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</si>
  <si>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</si>
  <si>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</si>
  <si>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</si>
  <si>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</si>
  <si>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</si>
  <si>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</si>
  <si>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</si>
  <si>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</si>
  <si>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</si>
  <si>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</si>
  <si>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</si>
  <si>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</si>
  <si>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</si>
  <si>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</si>
  <si>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</si>
  <si>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</si>
  <si>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</si>
  <si>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</si>
  <si>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</si>
  <si>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</si>
  <si>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</si>
  <si>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</si>
  <si>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</si>
  <si>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</si>
  <si>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</si>
  <si>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</si>
  <si>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</si>
  <si>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</si>
  <si>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</si>
  <si>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</si>
  <si>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</si>
  <si>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</si>
  <si>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</si>
  <si>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</si>
  <si>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</si>
  <si>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</si>
  <si>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</si>
  <si>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</si>
  <si>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</si>
  <si>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</si>
  <si>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</si>
  <si>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</si>
  <si>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</si>
  <si>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</si>
  <si>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</si>
  <si>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</si>
  <si>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</si>
  <si>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</si>
  <si>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</si>
  <si>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</si>
  <si>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</si>
  <si>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</si>
  <si>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</si>
  <si>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</si>
  <si>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</si>
  <si>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</si>
  <si>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</si>
  <si>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</si>
  <si>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</si>
  <si>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</si>
  <si>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</si>
  <si>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</si>
  <si>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</si>
  <si>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</si>
  <si>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</si>
  <si>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</si>
  <si>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</si>
  <si>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</si>
  <si>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</si>
  <si>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</si>
  <si>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</si>
  <si>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</si>
  <si>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</si>
  <si>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</si>
  <si>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</si>
  <si>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</si>
  <si>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</si>
  <si>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</si>
  <si>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</si>
  <si>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</si>
  <si>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</si>
  <si>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</si>
  <si>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</si>
  <si>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</si>
  <si>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</si>
  <si>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</si>
  <si>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</si>
  <si>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</si>
  <si>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</si>
  <si>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</si>
  <si>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</si>
  <si>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</si>
  <si>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</si>
  <si>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</si>
  <si>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</si>
  <si>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</si>
  <si>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</si>
  <si>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</si>
  <si>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</si>
  <si>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</si>
  <si>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</si>
  <si>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</si>
  <si>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</si>
  <si>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</si>
  <si>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</si>
  <si>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</si>
  <si>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</si>
  <si>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</si>
  <si>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</si>
  <si>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</si>
  <si>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</si>
  <si>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</si>
  <si>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</si>
  <si>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</si>
  <si>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</si>
  <si>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</si>
  <si>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</si>
  <si>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</si>
  <si>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</si>
  <si>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</si>
  <si>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</si>
  <si>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</si>
  <si>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</si>
  <si>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</si>
  <si>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</si>
  <si>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</si>
  <si>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</si>
  <si>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</si>
  <si>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</si>
  <si>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</si>
  <si>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</si>
  <si>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</si>
  <si>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</si>
  <si>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</si>
  <si>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</si>
  <si>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</si>
  <si>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</si>
  <si>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</si>
  <si>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</si>
  <si>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</si>
  <si>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</si>
  <si>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</si>
  <si>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</si>
  <si>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</si>
  <si>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</si>
  <si>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</si>
  <si>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</si>
  <si>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</si>
  <si>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</si>
  <si>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</si>
  <si>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</si>
  <si>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</si>
  <si>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</si>
  <si>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</si>
  <si>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</si>
  <si>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</si>
  <si>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</si>
  <si>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</si>
  <si>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</si>
  <si>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</si>
  <si>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</si>
  <si>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</si>
  <si>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</si>
  <si>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</si>
  <si>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</si>
  <si>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</si>
  <si>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</si>
  <si>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</si>
  <si>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</si>
  <si>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</si>
  <si>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</si>
  <si>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</si>
  <si>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</si>
  <si>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</si>
  <si>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</si>
  <si>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</si>
  <si>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</si>
  <si>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</si>
  <si>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</si>
  <si>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</si>
  <si>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</si>
  <si>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</si>
  <si>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</si>
  <si>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</si>
  <si>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</si>
  <si>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</si>
  <si>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</si>
  <si>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</si>
  <si>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</si>
  <si>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</si>
  <si>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</si>
  <si>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</si>
  <si>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</si>
  <si>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</si>
  <si>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</si>
  <si>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</si>
  <si>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</si>
  <si>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</si>
  <si>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</si>
  <si>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</si>
  <si>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</si>
  <si>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</si>
  <si>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</si>
  <si>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</si>
  <si>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</si>
  <si>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</si>
  <si>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</si>
  <si>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</si>
  <si>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</si>
  <si>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</si>
  <si>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</si>
  <si>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</si>
  <si>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</si>
  <si>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</si>
  <si>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</si>
  <si>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</si>
  <si>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</si>
  <si>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</si>
  <si>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</si>
  <si>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</si>
  <si>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</si>
  <si>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</si>
  <si>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</si>
  <si>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</si>
  <si>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</si>
  <si>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</si>
  <si>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</si>
  <si>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</si>
  <si>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</si>
  <si>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</si>
  <si>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</si>
  <si>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</si>
  <si>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</si>
  <si>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</si>
  <si>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</si>
  <si>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</si>
  <si>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</si>
  <si>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</si>
  <si>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</si>
  <si>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</si>
  <si>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</si>
  <si>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</si>
  <si>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</si>
  <si>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</si>
  <si>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</si>
  <si>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</si>
  <si>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</si>
  <si>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</si>
  <si>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</si>
  <si>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</si>
  <si>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</si>
  <si>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</si>
  <si>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</si>
  <si>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</si>
  <si>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</si>
  <si>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</si>
  <si>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</si>
  <si>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</si>
  <si>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</si>
  <si>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</si>
  <si>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</si>
  <si>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</si>
  <si>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</si>
  <si>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</si>
  <si>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</si>
  <si>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</si>
  <si>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</si>
  <si>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</si>
  <si>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</si>
  <si>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</si>
  <si>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</si>
  <si>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</si>
  <si>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</si>
  <si>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</si>
  <si>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</si>
  <si>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</si>
  <si>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</si>
  <si>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</si>
  <si>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</si>
  <si>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</si>
  <si>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</si>
  <si>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</si>
  <si>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</si>
  <si>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</si>
  <si>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</si>
  <si>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</si>
  <si>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</si>
  <si>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</si>
  <si>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</si>
  <si>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</si>
  <si>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</si>
  <si>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</si>
  <si>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</si>
  <si>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</si>
  <si>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</si>
  <si>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</si>
  <si>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</si>
  <si>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</si>
  <si>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</si>
  <si>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</si>
  <si>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</si>
  <si>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</si>
  <si>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</si>
  <si>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</si>
  <si>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</si>
  <si>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</si>
  <si>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</si>
  <si>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</si>
  <si>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</si>
  <si>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</si>
  <si>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</si>
  <si>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</si>
  <si>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</si>
  <si>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</si>
  <si>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</si>
  <si>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</si>
  <si>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</si>
  <si>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</si>
  <si>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</si>
  <si>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</si>
  <si>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</si>
  <si>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</si>
  <si>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</si>
  <si>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</si>
  <si>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</si>
  <si>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</si>
  <si>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</si>
  <si>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</si>
  <si>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</si>
  <si>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</si>
  <si>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</si>
  <si>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</si>
  <si>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</si>
  <si>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</si>
  <si>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</si>
  <si>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</si>
  <si>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</si>
  <si>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</si>
  <si>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</si>
  <si>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</si>
  <si>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</si>
  <si>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</si>
  <si>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</si>
  <si>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</si>
  <si>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</si>
  <si>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</si>
  <si>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</si>
  <si>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</si>
  <si>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</si>
  <si>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</si>
  <si>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</si>
  <si>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</si>
  <si>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</si>
  <si>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</si>
  <si>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</si>
  <si>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</si>
  <si>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</si>
  <si>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</si>
  <si>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</si>
  <si>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</si>
  <si>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</si>
  <si>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</si>
  <si>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</si>
  <si>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</si>
  <si>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</si>
  <si>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</si>
  <si>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</si>
  <si>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</si>
  <si>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</si>
  <si>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</si>
  <si>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</si>
  <si>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</si>
  <si>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</si>
  <si>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</si>
  <si>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</si>
  <si>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</si>
  <si>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</si>
  <si>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</si>
  <si>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</si>
  <si>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</si>
  <si>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</si>
  <si>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</si>
  <si>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</si>
  <si>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</si>
  <si>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</si>
  <si>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</si>
  <si>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</si>
  <si>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</si>
  <si>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</si>
  <si>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</si>
  <si>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</si>
  <si>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</si>
  <si>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</si>
  <si>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</si>
  <si>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</si>
  <si>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</si>
  <si>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</si>
  <si>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</si>
  <si>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</si>
  <si>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</si>
  <si>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</si>
  <si>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</si>
  <si>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</si>
  <si>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</si>
  <si>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</si>
  <si>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</si>
  <si>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</si>
  <si>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</si>
  <si>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</si>
  <si>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</si>
  <si>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</si>
  <si>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</si>
  <si>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</si>
  <si>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</si>
  <si>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</si>
  <si>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</si>
  <si>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</si>
  <si>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</si>
  <si>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</si>
  <si>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</si>
  <si>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</si>
  <si>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</si>
  <si>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</si>
  <si>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</si>
  <si>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</si>
  <si>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</si>
  <si>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</si>
  <si>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</si>
  <si>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</si>
  <si>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</si>
  <si>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</si>
  <si>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</si>
  <si>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</si>
  <si>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</si>
  <si>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</si>
  <si>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</si>
  <si>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</si>
  <si>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</si>
  <si>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</si>
  <si>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</si>
  <si>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</si>
  <si>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</si>
  <si>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</si>
  <si>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</si>
  <si>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</si>
  <si>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</si>
  <si>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</si>
  <si>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</si>
  <si>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</si>
  <si>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</si>
  <si>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</si>
  <si>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</si>
  <si>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</si>
  <si>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</si>
  <si>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</si>
  <si>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</si>
  <si>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</si>
  <si>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</si>
  <si>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</si>
  <si>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</si>
  <si>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</si>
  <si>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</si>
  <si>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</si>
  <si>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</si>
  <si>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</si>
  <si>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</si>
  <si>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</si>
  <si>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</si>
  <si>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</si>
  <si>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</si>
  <si>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</si>
  <si>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</si>
  <si>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</si>
  <si>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</si>
  <si>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</si>
  <si>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</si>
  <si>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</si>
  <si>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</si>
  <si>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</si>
  <si>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</si>
  <si>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</si>
  <si>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</si>
  <si>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</si>
  <si>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</si>
  <si>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</si>
  <si>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</si>
  <si>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</si>
  <si>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</si>
  <si>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</si>
  <si>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</si>
  <si>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</si>
  <si>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</si>
  <si>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</si>
  <si>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</si>
  <si>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</si>
  <si>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</si>
  <si>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</si>
  <si>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</si>
  <si>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</si>
  <si>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</si>
  <si>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</si>
  <si>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</si>
  <si>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</si>
  <si>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</si>
  <si>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</si>
  <si>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</si>
  <si>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</si>
  <si>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</si>
  <si>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</si>
  <si>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</si>
  <si>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</si>
  <si>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</si>
  <si>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</si>
  <si>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</si>
  <si>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</si>
  <si>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</si>
  <si>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</si>
  <si>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</si>
  <si>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</si>
  <si>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</si>
  <si>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</si>
  <si>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</si>
  <si>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</si>
  <si>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</si>
  <si>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</si>
  <si>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</si>
  <si>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</si>
  <si>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</si>
  <si>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</si>
  <si>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</si>
  <si>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</si>
  <si>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</si>
  <si>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</si>
  <si>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</si>
  <si>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</si>
  <si>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</si>
  <si>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</si>
  <si>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</si>
  <si>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</si>
  <si>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</si>
  <si>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</si>
  <si>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</si>
  <si>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</si>
  <si>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</si>
  <si>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</si>
  <si>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</si>
  <si>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</si>
  <si>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</si>
  <si>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</si>
  <si>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</si>
  <si>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</si>
  <si>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</si>
  <si>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</si>
  <si>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</si>
  <si>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</si>
  <si>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</si>
  <si>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</si>
  <si>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</si>
  <si>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</si>
  <si>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</si>
  <si>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</si>
  <si>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</si>
  <si>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</si>
  <si>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</si>
  <si>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</si>
  <si>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</si>
  <si>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</si>
  <si>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</si>
  <si>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</si>
  <si>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</si>
  <si>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</si>
  <si>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</si>
  <si>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</si>
  <si>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</si>
  <si>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</si>
  <si>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</si>
  <si>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</si>
  <si>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</si>
  <si>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</si>
  <si>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</si>
  <si>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</si>
  <si>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</si>
  <si>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</si>
  <si>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</si>
  <si>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</si>
  <si>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</si>
  <si>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</si>
  <si>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</si>
  <si>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</si>
  <si>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</si>
  <si>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</si>
  <si>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</si>
  <si>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</si>
  <si>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</si>
  <si>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</si>
  <si>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</si>
  <si>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</si>
  <si>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</si>
  <si>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</si>
  <si>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</si>
  <si>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</si>
  <si>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</si>
  <si>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</si>
  <si>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</si>
  <si>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</si>
  <si>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</si>
  <si>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</si>
  <si>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</si>
  <si>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</si>
  <si>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</si>
  <si>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</si>
  <si>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</si>
  <si>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</si>
  <si>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</si>
  <si>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</si>
  <si>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</si>
  <si>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</si>
  <si>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</si>
  <si>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</si>
  <si>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</si>
  <si>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</si>
  <si>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</si>
  <si>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</si>
  <si>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</si>
  <si>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</si>
  <si>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</si>
  <si>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</si>
  <si>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</si>
  <si>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</si>
  <si>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</si>
  <si>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</si>
  <si>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</si>
  <si>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</si>
  <si>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</si>
  <si>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</si>
  <si>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</si>
  <si>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</si>
  <si>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</si>
  <si>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</si>
  <si>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</si>
  <si>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</si>
  <si>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</si>
  <si>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</si>
  <si>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</si>
  <si>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</si>
  <si>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</si>
  <si>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</si>
  <si>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</si>
  <si>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</si>
  <si>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</si>
  <si>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</si>
  <si>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</si>
  <si>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</si>
  <si>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</si>
  <si>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</si>
  <si>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</si>
  <si>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</si>
  <si>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</si>
  <si>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</si>
  <si>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</si>
  <si>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</si>
  <si>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</si>
  <si>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</si>
  <si>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</si>
  <si>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</si>
  <si>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</si>
  <si>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</si>
  <si>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</si>
  <si>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</si>
  <si>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</si>
  <si>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</si>
  <si>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</si>
  <si>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</si>
  <si>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</si>
  <si>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</si>
  <si>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</si>
  <si>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</si>
  <si>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</si>
  <si>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</si>
  <si>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</si>
  <si>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</si>
  <si>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</si>
  <si>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</si>
  <si>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</si>
  <si>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</si>
  <si>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</si>
  <si>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</si>
  <si>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</si>
  <si>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</si>
  <si>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</si>
  <si>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</si>
  <si>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</si>
  <si>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</si>
  <si>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</si>
  <si>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</si>
  <si>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</si>
  <si>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</si>
  <si>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</si>
  <si>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</si>
  <si>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</si>
  <si>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</si>
  <si>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</si>
  <si>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</si>
  <si>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</si>
  <si>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</si>
  <si>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</si>
  <si>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</si>
  <si>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</si>
  <si>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</si>
  <si>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</si>
  <si>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</si>
  <si>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</si>
  <si>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</si>
  <si>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</si>
  <si>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</si>
  <si>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</si>
  <si>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</si>
  <si>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</si>
  <si>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</si>
  <si>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</si>
  <si>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</si>
  <si>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</si>
  <si>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</si>
  <si>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</si>
  <si>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</si>
  <si>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</si>
  <si>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</si>
  <si>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</si>
  <si>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</si>
  <si>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</si>
  <si>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</si>
  <si>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</si>
  <si>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</si>
  <si>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</si>
  <si>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</si>
  <si>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</si>
  <si>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</si>
  <si>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</si>
  <si>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</si>
  <si>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</si>
  <si>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</si>
  <si>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</si>
  <si>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</si>
  <si>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</si>
  <si>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</si>
  <si>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</si>
  <si>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</si>
  <si>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</si>
  <si>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</si>
  <si>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</si>
  <si>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</si>
  <si>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</si>
  <si>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</si>
  <si>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</si>
  <si>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</si>
  <si>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</si>
  <si>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</si>
  <si>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</si>
  <si>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</si>
  <si>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</si>
  <si>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</si>
  <si>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</si>
  <si>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</si>
  <si>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</si>
  <si>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</si>
  <si>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</si>
  <si>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</si>
  <si>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</si>
  <si>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</si>
  <si>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</si>
  <si>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</si>
  <si>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</si>
  <si>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</si>
  <si>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</si>
  <si>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</si>
  <si>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</si>
  <si>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</si>
  <si>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</si>
  <si>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</si>
  <si>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</si>
  <si>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</si>
  <si>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</si>
  <si>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</si>
  <si>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</si>
  <si>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</si>
  <si>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</si>
  <si>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</si>
  <si>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</si>
  <si>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</si>
  <si>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</si>
  <si>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</si>
  <si>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</si>
  <si>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</si>
  <si>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</si>
  <si>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</si>
  <si>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</si>
  <si>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</si>
  <si>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</si>
  <si>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</si>
  <si>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</si>
  <si>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</si>
  <si>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</si>
  <si>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</si>
  <si>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</si>
  <si>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</si>
  <si>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</si>
  <si>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</si>
  <si>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</si>
  <si>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</si>
  <si>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</si>
  <si>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</si>
  <si>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</si>
  <si>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</si>
  <si>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</si>
  <si>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</si>
  <si>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</si>
  <si>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</si>
  <si>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</si>
  <si>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</si>
  <si>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</si>
  <si>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</si>
  <si>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</si>
  <si>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</si>
  <si>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</si>
  <si>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</si>
  <si>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</si>
  <si>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</si>
  <si>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</si>
  <si>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</si>
  <si>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</si>
  <si>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</si>
  <si>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</si>
  <si>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</si>
  <si>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</si>
  <si>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</si>
  <si>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</si>
  <si>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</si>
  <si>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</si>
  <si>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</si>
  <si>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</si>
  <si>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</si>
  <si>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</si>
  <si>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</si>
  <si>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</si>
  <si>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</si>
  <si>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</si>
  <si>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</si>
  <si>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</si>
  <si>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</si>
  <si>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</si>
  <si>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</si>
  <si>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</si>
  <si>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</si>
  <si>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</si>
  <si>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</si>
  <si>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</si>
  <si>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</si>
  <si>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</si>
  <si>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</si>
  <si>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</si>
  <si>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</si>
  <si>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</si>
  <si>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</si>
  <si>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</si>
  <si>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</si>
  <si>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</si>
  <si>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</si>
  <si>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</si>
  <si>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</si>
  <si>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</si>
  <si>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</si>
  <si>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</si>
  <si>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</si>
  <si>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</si>
  <si>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</si>
  <si>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</si>
  <si>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</si>
  <si>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</si>
  <si>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</si>
  <si>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</si>
  <si>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</si>
  <si>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</si>
  <si>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</si>
  <si>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</si>
  <si>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</si>
  <si>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</si>
  <si>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</si>
  <si>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</si>
  <si>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</si>
  <si>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</si>
  <si>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</si>
  <si>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</si>
  <si>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</si>
  <si>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</si>
  <si>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</si>
  <si>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</si>
  <si>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</si>
  <si>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</si>
  <si>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</si>
  <si>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</si>
  <si>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</si>
  <si>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</si>
  <si>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</si>
  <si>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</si>
  <si>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</si>
  <si>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</si>
  <si>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</si>
  <si>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</si>
  <si>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</si>
  <si>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</si>
  <si>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</si>
  <si>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</si>
  <si>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</si>
  <si>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</si>
  <si>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</si>
  <si>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</si>
  <si>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</si>
  <si>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</si>
  <si>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</si>
  <si>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</si>
  <si>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</si>
  <si>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</si>
  <si>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</si>
  <si>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</si>
  <si>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</si>
  <si>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</si>
  <si>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</si>
  <si>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</si>
  <si>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</si>
  <si>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</si>
  <si>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</si>
  <si>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</si>
  <si>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</si>
  <si>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</si>
  <si>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</si>
  <si>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</si>
  <si>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</si>
  <si>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</si>
  <si>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</si>
  <si>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</si>
  <si>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</si>
  <si>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</si>
  <si>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</si>
  <si>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</si>
  <si>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</si>
  <si>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</si>
  <si>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</si>
  <si>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</si>
  <si>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</si>
  <si>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</si>
  <si>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</si>
  <si>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</si>
  <si>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</si>
  <si>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</si>
  <si>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</si>
  <si>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</si>
  <si>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</si>
  <si>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</si>
  <si>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</si>
  <si>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</si>
  <si>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</si>
  <si>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</si>
  <si>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</si>
  <si>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</si>
  <si>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</si>
  <si>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</si>
  <si>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</si>
  <si>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</si>
  <si>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</si>
  <si>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</si>
  <si>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</si>
  <si>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</si>
  <si>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</si>
  <si>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</si>
  <si>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</si>
  <si>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</si>
  <si>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</si>
  <si>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</si>
  <si>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</si>
  <si>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</si>
  <si>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</si>
  <si>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</si>
  <si>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</si>
  <si>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</si>
  <si>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</si>
  <si>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</si>
  <si>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</si>
  <si>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</si>
  <si>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</si>
  <si>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</si>
  <si>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</si>
  <si>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</si>
  <si>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</si>
  <si>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</si>
  <si>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</si>
  <si>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</si>
  <si>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</si>
  <si>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</si>
  <si>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</si>
  <si>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</si>
  <si>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</si>
  <si>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</si>
  <si>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</si>
  <si>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</si>
  <si>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</si>
  <si>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</si>
  <si>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</si>
  <si>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</si>
  <si>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</si>
  <si>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</si>
  <si>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</si>
  <si>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</si>
  <si>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</si>
  <si>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</si>
  <si>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</si>
  <si>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</si>
  <si>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</si>
  <si>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</si>
  <si>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</si>
  <si>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</si>
  <si>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</si>
  <si>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</si>
  <si>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</si>
  <si>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</si>
  <si>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</si>
  <si>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</si>
  <si>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</si>
  <si>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</si>
  <si>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</si>
  <si>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</si>
  <si>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</si>
  <si>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</si>
  <si>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</si>
  <si>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</si>
  <si>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</si>
  <si>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</si>
  <si>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</si>
  <si>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</si>
  <si>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</si>
  <si>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</si>
  <si>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</si>
  <si>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</si>
  <si>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</si>
  <si>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</si>
  <si>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</si>
  <si>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</si>
  <si>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</si>
  <si>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</si>
  <si>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</si>
  <si>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</si>
  <si>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</si>
  <si>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</si>
  <si>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</si>
  <si>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</si>
  <si>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</si>
  <si>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</si>
  <si>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</si>
  <si>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</si>
  <si>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</si>
  <si>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</si>
  <si>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</si>
  <si>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</si>
  <si>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</si>
  <si>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</si>
  <si>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</si>
  <si>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</si>
  <si>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</si>
  <si>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</si>
  <si>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</si>
  <si>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</si>
  <si>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</si>
  <si>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</si>
  <si>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</si>
  <si>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</si>
  <si>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</si>
  <si>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</si>
  <si>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</si>
  <si>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</si>
  <si>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</si>
  <si>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</si>
  <si>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</si>
  <si>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</si>
  <si>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</si>
  <si>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</si>
  <si>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</si>
  <si>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</si>
  <si>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</si>
  <si>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</si>
  <si>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</si>
  <si>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</si>
  <si>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</si>
  <si>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</si>
  <si>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</si>
  <si>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</si>
  <si>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</si>
  <si>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</si>
  <si>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</si>
  <si>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</si>
  <si>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</si>
  <si>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</si>
  <si>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</si>
  <si>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</si>
  <si>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</si>
  <si>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</si>
  <si>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</si>
  <si>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</si>
  <si>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</si>
  <si>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</si>
  <si>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</si>
  <si>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</si>
  <si>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</si>
  <si>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</si>
  <si>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</si>
  <si>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</si>
  <si>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</si>
  <si>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</si>
  <si>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</si>
  <si>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</si>
  <si>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</si>
  <si>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</si>
  <si>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</si>
  <si>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</si>
  <si>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</si>
  <si>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</si>
  <si>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</si>
  <si>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</si>
  <si>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</si>
  <si>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</si>
  <si>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</si>
  <si>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</si>
  <si>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</si>
  <si>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</si>
  <si>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</si>
  <si>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</si>
  <si>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</si>
  <si>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</si>
  <si>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</si>
  <si>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</si>
  <si>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</si>
  <si>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</si>
  <si>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</si>
  <si>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</si>
  <si>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</si>
  <si>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</si>
  <si>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</si>
  <si>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</si>
  <si>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</si>
  <si>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</si>
  <si>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</si>
  <si>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</si>
  <si>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</si>
  <si>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</si>
  <si>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</si>
  <si>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</si>
  <si>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</si>
  <si>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</si>
  <si>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</si>
  <si>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</si>
  <si>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</si>
  <si>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</si>
  <si>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</si>
  <si>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</si>
  <si>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</si>
  <si>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</si>
  <si>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</si>
  <si>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</si>
  <si>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</si>
  <si>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</si>
  <si>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</si>
  <si>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</si>
  <si>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</si>
  <si>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</si>
  <si>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</si>
  <si>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</si>
  <si>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</si>
  <si>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</si>
  <si>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</si>
  <si>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</si>
  <si>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</si>
  <si>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</si>
  <si>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</si>
  <si>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</si>
  <si>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</si>
  <si>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</si>
  <si>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</si>
  <si>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</si>
  <si>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</si>
  <si>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</si>
  <si>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</si>
  <si>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</si>
  <si>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</si>
  <si>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</si>
  <si>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</si>
  <si>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</si>
  <si>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</si>
  <si>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</si>
  <si>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</si>
  <si>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</si>
  <si>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</si>
  <si>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</si>
  <si>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</si>
  <si>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</si>
  <si>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</si>
  <si>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</si>
  <si>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</si>
  <si>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</si>
  <si>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</si>
  <si>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</si>
  <si>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</si>
  <si>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</si>
  <si>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</si>
  <si>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</si>
  <si>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</si>
  <si>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</si>
  <si>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</si>
  <si>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</si>
  <si>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</si>
  <si>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</si>
  <si>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</si>
  <si>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</si>
  <si>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</si>
  <si>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</si>
  <si>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</si>
  <si>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</si>
  <si>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</si>
  <si>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</si>
  <si>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</si>
  <si>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</si>
  <si>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</si>
  <si>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</si>
  <si>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</si>
  <si>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</si>
  <si>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</si>
  <si>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</si>
  <si>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</si>
  <si>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</si>
  <si>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</si>
  <si>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</si>
  <si>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</si>
  <si>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</si>
  <si>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</si>
  <si>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</si>
  <si>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</si>
  <si>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</si>
  <si>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</si>
  <si>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</si>
  <si>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</si>
  <si>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</si>
  <si>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</si>
  <si>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</si>
  <si>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</si>
  <si>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</si>
  <si>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</si>
  <si>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</si>
  <si>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</si>
  <si>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</si>
  <si>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</si>
  <si>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</si>
  <si>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</si>
  <si>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</si>
  <si>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</si>
  <si>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</si>
  <si>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</si>
  <si>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</si>
  <si>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</si>
  <si>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</si>
  <si>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</si>
  <si>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</si>
  <si>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</si>
  <si>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</si>
  <si>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</si>
  <si>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</si>
  <si>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</si>
  <si>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</si>
  <si>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</si>
  <si>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</si>
  <si>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</si>
  <si>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</si>
  <si>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</si>
  <si>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</si>
  <si>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</si>
  <si>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</si>
  <si>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</si>
  <si>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</si>
  <si>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</si>
  <si>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</si>
  <si>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</si>
  <si>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</si>
  <si>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</si>
  <si>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</si>
  <si>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</si>
  <si>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</si>
  <si>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</si>
  <si>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</si>
  <si>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</si>
  <si>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</si>
  <si>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</si>
  <si>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</si>
  <si>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</si>
  <si>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</si>
  <si>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</si>
  <si>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</si>
  <si>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</si>
  <si>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</si>
  <si>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</si>
  <si>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</si>
  <si>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</si>
  <si>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</si>
  <si>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</si>
  <si>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</si>
  <si>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</si>
  <si>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</si>
  <si>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</si>
  <si>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</si>
  <si>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</si>
  <si>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</si>
  <si>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</si>
  <si>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</si>
  <si>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</si>
  <si>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</si>
  <si>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</si>
  <si>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</si>
  <si>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</si>
  <si>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</si>
  <si>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</si>
  <si>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</si>
  <si>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</si>
  <si>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</si>
  <si>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</si>
  <si>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</si>
  <si>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</si>
  <si>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</si>
  <si>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</si>
  <si>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</si>
  <si>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</si>
  <si>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</si>
  <si>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</si>
  <si>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</si>
  <si>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</si>
  <si>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</si>
  <si>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</si>
  <si>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</si>
  <si>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</si>
  <si>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</si>
  <si>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</si>
  <si>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</si>
  <si>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</si>
  <si>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</si>
  <si>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</si>
  <si>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</si>
  <si>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</si>
  <si>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</si>
  <si>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</si>
  <si>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</si>
  <si>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</si>
  <si>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</si>
  <si>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</si>
  <si>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</si>
  <si>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</si>
  <si>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</si>
  <si>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</si>
  <si>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</si>
  <si>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</si>
  <si>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</si>
  <si>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</si>
  <si>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</si>
  <si>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</si>
  <si>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</si>
  <si>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</si>
  <si>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</si>
  <si>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</si>
  <si>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</si>
  <si>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</si>
  <si>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</si>
  <si>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</si>
  <si>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</si>
  <si>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</si>
  <si>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</si>
  <si>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</si>
  <si>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</si>
  <si>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</si>
  <si>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</si>
  <si>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</si>
  <si>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</si>
  <si>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</si>
  <si>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</si>
  <si>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</si>
  <si>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</si>
  <si>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</si>
  <si>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</si>
  <si>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</si>
  <si>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</si>
  <si>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</si>
  <si>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</si>
  <si>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</si>
  <si>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</si>
  <si>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</si>
  <si>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</si>
  <si>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</si>
  <si>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</si>
  <si>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</si>
  <si>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</si>
  <si>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</si>
  <si>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</si>
  <si>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</si>
  <si>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</si>
  <si>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</si>
  <si>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</si>
  <si>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</si>
  <si>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</si>
  <si>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</si>
  <si>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</si>
  <si>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</si>
  <si>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</si>
  <si>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</si>
  <si>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</si>
  <si>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</si>
  <si>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</si>
  <si>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</si>
  <si>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</si>
  <si>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</si>
  <si>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</si>
  <si>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</si>
  <si>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</si>
  <si>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</si>
  <si>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</si>
  <si>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</si>
  <si>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</si>
  <si>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</si>
  <si>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</si>
  <si>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</si>
  <si>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</si>
  <si>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</si>
  <si>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</si>
  <si>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</si>
  <si>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</si>
  <si>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</si>
  <si>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</si>
  <si>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</si>
  <si>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</si>
  <si>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</si>
  <si>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</si>
  <si>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</si>
  <si>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</si>
  <si>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</si>
  <si>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</si>
  <si>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</si>
  <si>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</si>
  <si>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</si>
  <si>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</si>
  <si>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</si>
  <si>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</si>
  <si>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</si>
  <si>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</si>
  <si>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</si>
  <si>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</si>
  <si>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</si>
  <si>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</si>
  <si>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</si>
  <si>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</si>
  <si>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</si>
  <si>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</si>
  <si>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</si>
  <si>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</si>
  <si>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</si>
  <si>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</si>
  <si>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</si>
  <si>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</si>
  <si>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</si>
  <si>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</si>
  <si>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</si>
  <si>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</si>
  <si>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</si>
  <si>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</si>
  <si>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</si>
  <si>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</si>
  <si>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</si>
  <si>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</si>
  <si>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</si>
  <si>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</si>
  <si>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</si>
  <si>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</si>
  <si>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</si>
  <si>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</si>
  <si>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</si>
  <si>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</si>
  <si>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</si>
  <si>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</si>
  <si>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</si>
  <si>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</si>
  <si>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</si>
  <si>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</si>
  <si>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</si>
  <si>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</si>
  <si>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</si>
  <si>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</si>
  <si>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</si>
  <si>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</si>
  <si>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</si>
  <si>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</si>
  <si>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</si>
  <si>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</si>
  <si>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</si>
  <si>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</si>
  <si>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</si>
  <si>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</si>
  <si>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</si>
  <si>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</si>
  <si>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</si>
  <si>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</si>
  <si>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</si>
  <si>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</si>
  <si>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</si>
  <si>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</si>
  <si>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</si>
  <si>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</si>
  <si>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</si>
  <si>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</si>
  <si>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</si>
  <si>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</si>
  <si>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</si>
  <si>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</si>
  <si>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</si>
  <si>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</si>
  <si>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</si>
  <si>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</si>
  <si>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</si>
  <si>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</si>
  <si>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</si>
  <si>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</si>
  <si>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</si>
  <si>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</si>
  <si>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</si>
  <si>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</si>
  <si>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</si>
  <si>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</si>
  <si>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</si>
  <si>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</si>
  <si>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</si>
  <si>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</si>
  <si>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</si>
  <si>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</si>
  <si>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</si>
  <si>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</si>
  <si>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</si>
  <si>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</si>
  <si>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</si>
  <si>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</si>
  <si>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</si>
  <si>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</si>
  <si>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</si>
  <si>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</si>
  <si>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</si>
  <si>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</si>
  <si>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</si>
  <si>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</si>
  <si>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</si>
  <si>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</si>
  <si>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</si>
  <si>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</si>
  <si>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</si>
  <si>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</si>
  <si>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</si>
  <si>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</si>
  <si>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</si>
  <si>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</si>
  <si>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</si>
  <si>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</si>
  <si>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</si>
  <si>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</si>
  <si>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</si>
  <si>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</si>
  <si>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</si>
  <si>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</si>
  <si>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</si>
  <si>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</si>
  <si>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</si>
  <si>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</si>
  <si>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</si>
  <si>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</si>
  <si>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</si>
  <si>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</si>
  <si>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</si>
  <si>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</si>
  <si>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</si>
  <si>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</si>
  <si>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</si>
  <si>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</si>
  <si>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</si>
  <si>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</si>
  <si>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</si>
  <si>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</si>
  <si>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</si>
  <si>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</si>
  <si>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</si>
  <si>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</si>
  <si>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</si>
  <si>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</si>
  <si>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</si>
  <si>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</si>
  <si>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</si>
  <si>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</si>
  <si>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</si>
  <si>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</si>
  <si>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</si>
  <si>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</si>
  <si>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</si>
  <si>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</si>
  <si>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</si>
  <si>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</si>
  <si>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</si>
  <si>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</si>
  <si>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</si>
  <si>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</si>
  <si>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</si>
  <si>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</si>
  <si>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</si>
  <si>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</si>
  <si>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</si>
  <si>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</si>
  <si>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</si>
  <si>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</si>
  <si>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</si>
  <si>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</si>
  <si>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</si>
  <si>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</si>
  <si>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</si>
  <si>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</si>
  <si>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</si>
  <si>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</si>
  <si>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</si>
  <si>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</si>
  <si>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</si>
  <si>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</si>
  <si>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</si>
  <si>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</si>
  <si>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</si>
  <si>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</si>
  <si>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</si>
  <si>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</si>
  <si>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</si>
  <si>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</si>
  <si>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</si>
  <si>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</si>
  <si>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</si>
  <si>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</si>
  <si>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</si>
  <si>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</si>
  <si>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</si>
  <si>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</si>
  <si>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</si>
  <si>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</si>
  <si>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</si>
  <si>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</si>
  <si>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</si>
  <si>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</si>
  <si>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</si>
  <si>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</si>
  <si>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</si>
  <si>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</si>
  <si>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</si>
  <si>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</si>
  <si>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</si>
  <si>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</si>
  <si>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</si>
  <si>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</si>
  <si>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</si>
  <si>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</si>
  <si>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</si>
  <si>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</si>
  <si>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</si>
  <si>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</si>
  <si>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</si>
  <si>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</si>
  <si>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</si>
  <si>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</si>
  <si>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</si>
  <si>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</si>
  <si>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</si>
  <si>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</si>
  <si>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</si>
  <si>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</si>
  <si>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</si>
  <si>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</si>
  <si>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</si>
  <si>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</si>
  <si>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</si>
  <si>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</si>
  <si>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</si>
  <si>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</si>
  <si>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</si>
  <si>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</si>
  <si>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</si>
  <si>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</si>
  <si>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</si>
  <si>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</si>
  <si>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</si>
  <si>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</si>
  <si>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</si>
  <si>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</si>
  <si>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</si>
  <si>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</si>
  <si>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</si>
  <si>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</si>
  <si>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</si>
  <si>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</si>
  <si>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</si>
  <si>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</si>
  <si>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</si>
  <si>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</si>
  <si>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</si>
  <si>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</si>
  <si>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</si>
  <si>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</si>
  <si>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</si>
  <si>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</si>
  <si>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</si>
  <si>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</si>
  <si>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</si>
  <si>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</si>
  <si>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</si>
  <si>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</si>
  <si>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</si>
  <si>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</si>
  <si>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</si>
  <si>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</si>
  <si>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</si>
  <si>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</si>
  <si>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</si>
  <si>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</si>
  <si>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</si>
  <si>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</si>
  <si>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</si>
  <si>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</si>
  <si>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</si>
  <si>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</si>
  <si>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</si>
  <si>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</si>
  <si>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</si>
  <si>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</si>
  <si>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</si>
  <si>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</si>
  <si>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</si>
  <si>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</si>
  <si>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</si>
  <si>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</si>
  <si>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</si>
  <si>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</si>
  <si>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</si>
  <si>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</si>
  <si>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</si>
  <si>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</si>
  <si>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</si>
  <si>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</si>
  <si>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</si>
  <si>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</si>
  <si>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</si>
  <si>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</si>
  <si>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</si>
  <si>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</si>
  <si>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</si>
  <si>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</si>
  <si>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</si>
  <si>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</si>
  <si>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</si>
  <si>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</si>
  <si>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</si>
  <si>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</si>
  <si>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</si>
  <si>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</si>
  <si>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</si>
  <si>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</si>
  <si>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</si>
  <si>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</si>
  <si>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</si>
  <si>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</si>
  <si>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</si>
  <si>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</si>
  <si>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</si>
  <si>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</si>
  <si>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</si>
  <si>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</si>
  <si>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</si>
  <si>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</si>
  <si>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</si>
  <si>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</si>
  <si>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</si>
  <si>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</si>
  <si>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</si>
  <si>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</si>
  <si>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</si>
  <si>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</si>
  <si>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</si>
  <si>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</si>
  <si>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</si>
  <si>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</si>
  <si>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</si>
  <si>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</si>
  <si>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</si>
  <si>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</si>
  <si>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</si>
  <si>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</si>
  <si>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</si>
  <si>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</si>
  <si>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</si>
  <si>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</si>
  <si>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</si>
  <si>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</si>
  <si>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</si>
  <si>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</si>
  <si>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</si>
  <si>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</si>
  <si>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</si>
  <si>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</si>
  <si>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</si>
  <si>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</si>
  <si>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</si>
  <si>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</si>
  <si>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</si>
  <si>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</si>
  <si>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</si>
  <si>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</si>
  <si>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</si>
  <si>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</si>
  <si>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</si>
  <si>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</si>
  <si>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</si>
  <si>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</si>
  <si>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</si>
  <si>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</si>
  <si>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</si>
  <si>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</si>
  <si>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</si>
  <si>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</si>
  <si>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</si>
  <si>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</si>
  <si>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</si>
  <si>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</si>
  <si>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</si>
  <si>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</si>
  <si>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</si>
  <si>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</si>
  <si>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</si>
  <si>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</si>
  <si>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</si>
  <si>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</si>
  <si>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</si>
  <si>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</si>
  <si>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</si>
  <si>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</si>
  <si>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</si>
  <si>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</si>
  <si>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</si>
  <si>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</si>
  <si>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</si>
  <si>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</si>
  <si>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</si>
  <si>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</si>
  <si>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</si>
  <si>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</si>
  <si>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</si>
  <si>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</si>
  <si>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</si>
  <si>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</si>
  <si>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</si>
  <si>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</si>
  <si>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</si>
  <si>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</si>
  <si>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</si>
  <si>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</si>
  <si>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</si>
  <si>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</si>
  <si>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</si>
  <si>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</si>
  <si>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</si>
  <si>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</si>
  <si>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</si>
  <si>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</si>
  <si>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</si>
  <si>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</si>
  <si>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</si>
  <si>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</si>
  <si>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</si>
  <si>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</si>
  <si>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</si>
  <si>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</si>
  <si>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</si>
  <si>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</si>
  <si>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</si>
  <si>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</si>
  <si>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</si>
  <si>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</si>
  <si>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</si>
  <si>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</si>
  <si>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</si>
  <si>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</si>
  <si>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</si>
  <si>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</si>
  <si>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</si>
  <si>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</si>
  <si>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</si>
  <si>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</si>
  <si>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</si>
  <si>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</si>
  <si>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</si>
  <si>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</si>
  <si>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</si>
  <si>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</si>
  <si>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</si>
  <si>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</si>
  <si>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</si>
  <si>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</si>
  <si>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</si>
  <si>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</si>
  <si>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</si>
  <si>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</si>
  <si>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</si>
  <si>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</si>
  <si>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</si>
  <si>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</si>
  <si>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</si>
  <si>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</si>
  <si>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</si>
  <si>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</si>
  <si>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</si>
  <si>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</si>
  <si>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</si>
  <si>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</si>
  <si>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</si>
  <si>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</si>
  <si>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</si>
  <si>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</si>
  <si>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</si>
  <si>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</si>
  <si>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</si>
  <si>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</si>
  <si>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</si>
  <si>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</si>
  <si>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</si>
  <si>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</si>
  <si>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</si>
  <si>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</si>
  <si>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</si>
  <si>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</si>
  <si>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</si>
  <si>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</si>
  <si>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</si>
  <si>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</si>
  <si>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</si>
  <si>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</si>
  <si>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</si>
  <si>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</si>
  <si>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</si>
  <si>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</si>
  <si>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</si>
  <si>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</si>
  <si>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</si>
  <si>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</si>
  <si>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</si>
  <si>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</si>
  <si>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</si>
  <si>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</si>
  <si>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</si>
  <si>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</si>
  <si>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</si>
  <si>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</si>
  <si>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</si>
  <si>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</si>
  <si>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</si>
  <si>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</si>
  <si>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</si>
  <si>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</si>
  <si>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</si>
  <si>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</si>
  <si>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</si>
  <si>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</si>
  <si>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</si>
  <si>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</si>
  <si>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</si>
  <si>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</si>
  <si>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</si>
  <si>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</si>
  <si>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</si>
  <si>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</si>
  <si>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</si>
  <si>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</si>
  <si>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</si>
  <si>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</si>
  <si>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</si>
  <si>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</si>
  <si>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</si>
  <si>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</si>
  <si>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</si>
  <si>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</si>
  <si>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</si>
  <si>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</si>
  <si>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</si>
  <si>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</si>
  <si>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</si>
  <si>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</si>
  <si>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</si>
  <si>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</si>
  <si>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</si>
  <si>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</si>
  <si>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</si>
  <si>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</si>
  <si>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</si>
  <si>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</si>
  <si>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</si>
  <si>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</si>
  <si>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</si>
  <si>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</si>
  <si>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</si>
  <si>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</si>
  <si>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</si>
  <si>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</si>
  <si>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</si>
  <si>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</si>
  <si>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</si>
  <si>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</si>
  <si>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</si>
  <si>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</si>
  <si>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</si>
  <si>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</si>
  <si>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</si>
  <si>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</si>
  <si>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</si>
  <si>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</si>
  <si>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</si>
  <si>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</si>
  <si>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</si>
  <si>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</si>
  <si>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</si>
  <si>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</si>
  <si>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</si>
  <si>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</si>
  <si>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</si>
  <si>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</si>
  <si>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</si>
  <si>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</si>
  <si>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</si>
  <si>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</si>
  <si>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</si>
  <si>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</si>
  <si>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</si>
  <si>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</si>
  <si>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</si>
  <si>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</si>
  <si>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</si>
  <si>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</si>
  <si>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</si>
  <si>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</si>
  <si>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</si>
  <si>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</si>
  <si>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</si>
  <si>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</si>
  <si>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</si>
  <si>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</si>
  <si>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</si>
  <si>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</si>
  <si>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</si>
  <si>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</si>
  <si>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</si>
  <si>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</si>
  <si>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</si>
  <si>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</si>
  <si>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</si>
  <si>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</si>
  <si>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</si>
  <si>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</si>
  <si>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</si>
  <si>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</si>
  <si>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</si>
  <si>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</si>
  <si>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</si>
  <si>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</si>
  <si>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</si>
  <si>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</si>
  <si>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</si>
  <si>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</si>
  <si>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</si>
  <si>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</si>
  <si>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</si>
  <si>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</si>
  <si>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</si>
  <si>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</si>
  <si>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</si>
  <si>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</si>
  <si>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</si>
  <si>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</si>
  <si>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</si>
  <si>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</si>
  <si>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</si>
  <si>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</si>
  <si>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</si>
  <si>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</si>
  <si>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</si>
  <si>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</si>
  <si>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</si>
  <si>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</si>
  <si>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</si>
  <si>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</si>
  <si>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</si>
  <si>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</si>
  <si>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</si>
  <si>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</si>
  <si>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</si>
  <si>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</si>
  <si>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</si>
  <si>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</si>
  <si>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</si>
  <si>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</si>
  <si>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</si>
  <si>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</si>
  <si>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</si>
  <si>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</si>
  <si>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</si>
  <si>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</si>
  <si>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</si>
  <si>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</si>
  <si>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</si>
  <si>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</si>
  <si>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</si>
  <si>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</si>
  <si>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</si>
  <si>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</si>
  <si>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</si>
  <si>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</si>
  <si>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</si>
  <si>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</si>
  <si>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</si>
  <si>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</si>
  <si>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</si>
  <si>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</si>
  <si>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</si>
  <si>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</si>
  <si>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</si>
  <si>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</si>
  <si>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</si>
  <si>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</si>
  <si>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</si>
  <si>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</si>
  <si>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</si>
  <si>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</si>
  <si>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</si>
  <si>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</si>
  <si>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</si>
  <si>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</si>
  <si>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</si>
  <si>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</si>
  <si>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</si>
  <si>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</si>
  <si>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</si>
  <si>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</si>
  <si>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</si>
  <si>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</si>
  <si>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</si>
  <si>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</si>
  <si>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</si>
  <si>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</si>
  <si>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</si>
  <si>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</si>
  <si>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</si>
  <si>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</si>
  <si>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</si>
  <si>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</si>
  <si>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</si>
  <si>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</si>
  <si>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</si>
  <si>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</si>
  <si>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</si>
  <si>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</si>
  <si>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</si>
  <si>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</si>
  <si>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</si>
  <si>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</si>
  <si>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</si>
  <si>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</si>
  <si>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</si>
  <si>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</si>
  <si>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</si>
  <si>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</si>
  <si>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</si>
  <si>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</si>
  <si>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</si>
  <si>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</si>
  <si>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</si>
  <si>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</si>
  <si>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</si>
  <si>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</si>
  <si>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</si>
  <si>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</si>
  <si>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</si>
  <si>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</si>
  <si>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</si>
  <si>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</si>
  <si>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</si>
  <si>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</si>
  <si>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</si>
  <si>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</si>
  <si>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</si>
  <si>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</si>
  <si>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</si>
  <si>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</si>
  <si>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</si>
  <si>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</si>
  <si>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</si>
  <si>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</si>
  <si>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</si>
  <si>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</si>
  <si>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</si>
  <si>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</si>
  <si>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</si>
  <si>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</si>
  <si>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</si>
  <si>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</si>
  <si>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</si>
  <si>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</si>
  <si>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</si>
  <si>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</si>
  <si>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</si>
  <si>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</si>
  <si>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</si>
  <si>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</si>
  <si>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</si>
  <si>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</si>
  <si>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</si>
  <si>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</si>
  <si>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</si>
  <si>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</si>
  <si>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</si>
  <si>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</si>
  <si>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</si>
  <si>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</si>
  <si>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</si>
  <si>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</si>
  <si>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</si>
  <si>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</si>
  <si>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</si>
  <si>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</si>
  <si>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</si>
  <si>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</si>
  <si>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</si>
  <si>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</si>
  <si>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</si>
  <si>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</si>
  <si>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</si>
  <si>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</si>
  <si>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</si>
  <si>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</si>
  <si>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</si>
  <si>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</si>
  <si>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</si>
  <si>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</si>
  <si>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</si>
  <si>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</si>
  <si>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</si>
  <si>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</si>
  <si>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</si>
  <si>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</si>
  <si>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</si>
  <si>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</si>
  <si>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</si>
  <si>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</si>
  <si>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</si>
  <si>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</si>
  <si>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</si>
  <si>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</si>
  <si>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</si>
  <si>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</si>
  <si>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</si>
  <si>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</si>
  <si>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</si>
  <si>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</si>
  <si>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</si>
  <si>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</si>
  <si>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</si>
  <si>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</si>
  <si>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</si>
  <si>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</si>
  <si>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</si>
  <si>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</si>
  <si>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</si>
  <si>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</si>
  <si>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</si>
  <si>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</si>
  <si>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</si>
  <si>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</si>
  <si>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</si>
  <si>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</si>
  <si>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</si>
  <si>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</si>
  <si>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</si>
  <si>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</si>
  <si>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</si>
  <si>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</si>
  <si>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</si>
  <si>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</si>
  <si>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</si>
  <si>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</si>
  <si>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</si>
  <si>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</si>
  <si>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</si>
  <si>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</si>
  <si>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</si>
  <si>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</si>
  <si>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</si>
  <si>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</si>
  <si>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</si>
  <si>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</si>
  <si>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</si>
  <si>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</si>
  <si>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</si>
  <si>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</si>
  <si>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</si>
  <si>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</si>
  <si>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</si>
  <si>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</si>
  <si>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</si>
  <si>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</si>
  <si>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</si>
  <si>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</si>
  <si>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</si>
  <si>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</si>
  <si>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</si>
  <si>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</si>
  <si>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</si>
  <si>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</si>
  <si>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</si>
  <si>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</si>
  <si>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</si>
  <si>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</si>
  <si>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</si>
  <si>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</si>
  <si>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</si>
  <si>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</si>
  <si>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</si>
  <si>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</si>
  <si>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</si>
  <si>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</si>
  <si>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</si>
  <si>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</si>
  <si>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</si>
  <si>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</si>
  <si>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</si>
  <si>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</si>
  <si>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</si>
  <si>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</si>
  <si>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</si>
  <si>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</si>
  <si>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</si>
  <si>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</si>
  <si>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</si>
  <si>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</si>
  <si>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</si>
  <si>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</si>
  <si>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</si>
  <si>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</si>
  <si>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</si>
  <si>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</si>
  <si>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</si>
  <si>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</si>
  <si>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</si>
  <si>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</si>
  <si>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</si>
  <si>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</si>
  <si>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</si>
  <si>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</si>
  <si>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</si>
  <si>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</si>
  <si>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</si>
  <si>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</si>
  <si>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</si>
  <si>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</si>
  <si>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</si>
  <si>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</si>
  <si>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</si>
  <si>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</si>
  <si>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</si>
  <si>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</si>
  <si>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</si>
  <si>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</si>
  <si>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</si>
  <si>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</si>
  <si>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</si>
  <si>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</si>
  <si>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</si>
  <si>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</si>
  <si>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</si>
  <si>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</si>
  <si>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</si>
  <si>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</si>
  <si>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</si>
  <si>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</si>
  <si>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</si>
  <si>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</si>
  <si>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</si>
  <si>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</si>
  <si>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</si>
  <si>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</si>
  <si>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</si>
  <si>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</si>
  <si>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</si>
  <si>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</si>
  <si>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</si>
  <si>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</si>
  <si>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</si>
  <si>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</si>
  <si>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</si>
  <si>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</si>
  <si>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</si>
  <si>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</si>
  <si>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</si>
  <si>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</si>
  <si>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</si>
  <si>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</si>
  <si>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</si>
  <si>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</si>
  <si>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</si>
  <si>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</si>
  <si>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</si>
  <si>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</si>
  <si>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</si>
  <si>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</si>
  <si>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</si>
  <si>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</si>
  <si>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</si>
  <si>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</si>
  <si>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</si>
  <si>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</si>
  <si>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</si>
  <si>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</si>
  <si>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</si>
  <si>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</si>
  <si>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</si>
  <si>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</si>
  <si>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</si>
  <si>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</si>
  <si>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</si>
  <si>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</si>
  <si>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</si>
  <si>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</si>
  <si>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</si>
  <si>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</si>
  <si>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</si>
  <si>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</si>
  <si>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</si>
  <si>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</si>
  <si>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</si>
  <si>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</si>
  <si>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</si>
  <si>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</si>
  <si>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</si>
  <si>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</si>
  <si>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</si>
  <si>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</si>
  <si>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</si>
  <si>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</si>
  <si>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</si>
  <si>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</si>
  <si>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</si>
  <si>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</si>
  <si>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</si>
  <si>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</si>
  <si>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</si>
  <si>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</si>
  <si>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</si>
  <si>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</si>
  <si>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</si>
  <si>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</si>
  <si>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</si>
  <si>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</si>
  <si>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</si>
  <si>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</si>
  <si>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</si>
  <si>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</si>
  <si>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</si>
  <si>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</si>
  <si>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</si>
  <si>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</si>
  <si>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</si>
  <si>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</si>
  <si>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</si>
  <si>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</si>
  <si>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</si>
  <si>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</si>
  <si>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</si>
  <si>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</si>
  <si>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</si>
  <si>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</si>
  <si>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</si>
  <si>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</si>
  <si>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</si>
  <si>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</si>
  <si>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</si>
  <si>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</si>
  <si>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</si>
  <si>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</si>
  <si>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</si>
  <si>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</si>
  <si>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</si>
  <si>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</si>
  <si>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</si>
  <si>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</si>
  <si>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</si>
  <si>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</si>
  <si>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</si>
  <si>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</si>
  <si>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</si>
  <si>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</si>
  <si>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</si>
  <si>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</si>
  <si>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</si>
  <si>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</si>
  <si>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</si>
  <si>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</si>
  <si>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</si>
  <si>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</si>
  <si>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</si>
  <si>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</si>
  <si>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</si>
  <si>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</si>
  <si>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</si>
  <si>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</si>
  <si>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</si>
  <si>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</si>
  <si>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</si>
  <si>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</si>
  <si>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</si>
  <si>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</si>
  <si>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</si>
  <si>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</si>
  <si>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</si>
  <si>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</si>
  <si>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</si>
  <si>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</si>
  <si>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</si>
  <si>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</si>
  <si>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</si>
  <si>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</si>
  <si>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</si>
  <si>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</si>
  <si>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</si>
  <si>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</si>
  <si>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</si>
  <si>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</si>
  <si>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</si>
  <si>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</si>
  <si>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</si>
  <si>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</si>
  <si>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</si>
  <si>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</si>
  <si>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</si>
  <si>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</si>
  <si>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</si>
  <si>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</si>
  <si>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</si>
  <si>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</si>
  <si>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</si>
  <si>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</si>
  <si>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</si>
  <si>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</si>
  <si>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</si>
  <si>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</si>
  <si>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</si>
  <si>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</si>
  <si>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</si>
  <si>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</si>
  <si>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</si>
  <si>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</si>
  <si>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</si>
  <si>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</si>
  <si>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</si>
  <si>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</si>
  <si>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</si>
  <si>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</si>
  <si>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</si>
  <si>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</si>
  <si>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</si>
  <si>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</si>
  <si>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</si>
  <si>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</si>
  <si>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</si>
  <si>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</si>
  <si>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</si>
  <si>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</si>
  <si>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</si>
  <si>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</si>
  <si>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</si>
  <si>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</si>
  <si>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</si>
  <si>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</si>
  <si>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</si>
  <si>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</si>
  <si>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</si>
  <si>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</si>
  <si>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</si>
  <si>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</si>
  <si>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</si>
  <si>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</si>
  <si>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</si>
  <si>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</si>
  <si>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</si>
  <si>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</si>
  <si>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</si>
  <si>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</si>
  <si>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</si>
  <si>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</si>
  <si>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</si>
  <si>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</si>
  <si>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</si>
  <si>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</si>
  <si>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</si>
  <si>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</si>
  <si>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</si>
  <si>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</si>
  <si>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</si>
  <si>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</si>
  <si>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</si>
  <si>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</si>
  <si>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</si>
  <si>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</si>
  <si>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</si>
  <si>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</si>
  <si>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</si>
  <si>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</si>
  <si>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</si>
  <si>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</si>
  <si>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</si>
  <si>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</si>
  <si>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</si>
  <si>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</si>
  <si>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</si>
  <si>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</si>
  <si>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</si>
  <si>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</si>
  <si>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</si>
  <si>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</si>
  <si>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</si>
  <si>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</si>
  <si>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</si>
  <si>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</si>
  <si>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</si>
  <si>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</si>
  <si>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</si>
  <si>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</si>
  <si>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</si>
  <si>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</si>
  <si>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</si>
  <si>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</si>
  <si>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</si>
  <si>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</si>
  <si>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</si>
  <si>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</si>
  <si>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</si>
  <si>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</si>
  <si>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</si>
  <si>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</si>
  <si>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</si>
  <si>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</si>
  <si>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</si>
  <si>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</si>
  <si>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</si>
  <si>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</si>
  <si>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</si>
  <si>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</si>
  <si>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</si>
  <si>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</si>
  <si>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</si>
  <si>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</si>
  <si>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</si>
  <si>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</si>
  <si>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</si>
  <si>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</si>
  <si>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</si>
  <si>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</si>
  <si>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</si>
  <si>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</si>
  <si>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</si>
  <si>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</si>
  <si>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</si>
  <si>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</si>
  <si>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</si>
  <si>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</si>
  <si>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</si>
  <si>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</si>
  <si>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</si>
  <si>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</si>
  <si>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</si>
  <si>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</si>
  <si>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</si>
  <si>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</si>
  <si>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</si>
  <si>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</si>
  <si>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</si>
  <si>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</si>
  <si>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</si>
  <si>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</si>
  <si>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</si>
  <si>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</si>
  <si>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</si>
  <si>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</si>
  <si>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</si>
  <si>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</si>
  <si>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</si>
  <si>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</si>
  <si>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</si>
  <si>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</si>
  <si>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</si>
  <si>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</si>
  <si>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</si>
  <si>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</si>
  <si>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</si>
  <si>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</si>
  <si>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</si>
  <si>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</si>
  <si>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</si>
  <si>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</si>
  <si>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</si>
  <si>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</si>
  <si>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</si>
  <si>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</si>
  <si>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</si>
  <si>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</si>
  <si>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</si>
  <si>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</si>
  <si>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</si>
  <si>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</si>
  <si>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</si>
  <si>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</si>
  <si>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</si>
  <si>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</si>
  <si>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</si>
  <si>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</si>
  <si>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</si>
  <si>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</si>
  <si>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</si>
  <si>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</si>
  <si>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</si>
  <si>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</si>
  <si>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</si>
  <si>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</si>
  <si>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</si>
  <si>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</si>
  <si>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</si>
  <si>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</si>
  <si>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</si>
  <si>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</si>
  <si>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</si>
  <si>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</si>
  <si>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</si>
  <si>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</si>
  <si>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</si>
  <si>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</si>
  <si>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</si>
  <si>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</si>
  <si>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</si>
  <si>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</si>
  <si>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</si>
  <si>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</si>
  <si>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</si>
  <si>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</si>
  <si>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</si>
  <si>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</si>
  <si>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</si>
  <si>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</si>
  <si>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</si>
  <si>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</si>
  <si>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</si>
  <si>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</si>
  <si>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</si>
  <si>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</si>
  <si>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</si>
  <si>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</si>
  <si>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</si>
  <si>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</si>
  <si>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</si>
  <si>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</si>
  <si>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</si>
  <si>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</si>
  <si>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</si>
  <si>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</si>
  <si>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</si>
  <si>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</si>
  <si>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</si>
  <si>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</si>
  <si>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</si>
  <si>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</si>
  <si>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</si>
  <si>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</si>
  <si>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</si>
  <si>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</si>
  <si>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</si>
  <si>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</si>
  <si>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</si>
  <si>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</si>
  <si>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</si>
  <si>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</si>
  <si>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</si>
  <si>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</si>
  <si>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</si>
  <si>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</si>
  <si>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</si>
  <si>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</si>
  <si>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</si>
  <si>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</si>
  <si>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</si>
  <si>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</si>
  <si>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</si>
  <si>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</si>
  <si>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</si>
  <si>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</si>
  <si>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</si>
  <si>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</si>
  <si>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</si>
  <si>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</si>
  <si>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</si>
  <si>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</si>
  <si>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</si>
  <si>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</si>
  <si>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</si>
  <si>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</si>
  <si>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</si>
  <si>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</si>
  <si>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</si>
  <si>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</si>
  <si>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</si>
  <si>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</si>
  <si>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</si>
  <si>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</si>
  <si>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</si>
  <si>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</si>
  <si>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</si>
  <si>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</si>
  <si>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</si>
  <si>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</si>
  <si>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</si>
  <si>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</si>
  <si>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</si>
  <si>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</si>
  <si>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</si>
  <si>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</si>
  <si>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</si>
  <si>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</si>
  <si>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</si>
  <si>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</si>
  <si>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</si>
  <si>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</si>
  <si>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</si>
  <si>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</si>
  <si>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</si>
  <si>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</si>
  <si>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</si>
  <si>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</si>
  <si>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</si>
  <si>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</si>
  <si>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</si>
  <si>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</si>
  <si>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</si>
  <si>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</si>
  <si>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</si>
  <si>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</si>
  <si>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</si>
  <si>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</si>
  <si>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</si>
  <si>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</si>
  <si>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</si>
  <si>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</si>
  <si>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</si>
  <si>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</si>
  <si>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</si>
  <si>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</si>
  <si>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</si>
  <si>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</si>
  <si>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</si>
  <si>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</si>
  <si>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</si>
  <si>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</si>
  <si>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</si>
  <si>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</si>
  <si>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</si>
  <si>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</si>
  <si>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</si>
  <si>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</si>
  <si>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</si>
  <si>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</si>
  <si>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</si>
  <si>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</si>
  <si>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</si>
  <si>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</si>
  <si>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</si>
  <si>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</si>
  <si>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</si>
  <si>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</si>
  <si>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</si>
  <si>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</si>
  <si>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</si>
  <si>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</si>
  <si>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</si>
  <si>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</si>
  <si>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</si>
  <si>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</si>
  <si>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</si>
  <si>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</si>
  <si>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</si>
  <si>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</si>
  <si>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</si>
  <si>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</si>
  <si>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</si>
  <si>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</si>
  <si>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</si>
  <si>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</si>
  <si>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</si>
  <si>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</si>
  <si>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</si>
  <si>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</si>
  <si>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</si>
  <si>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</si>
  <si>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</si>
  <si>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</si>
  <si>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</si>
  <si>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</si>
  <si>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</si>
  <si>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</si>
  <si>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</si>
  <si>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</si>
  <si>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</si>
  <si>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</si>
  <si>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</si>
  <si>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</si>
  <si>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</si>
  <si>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</si>
  <si>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</si>
  <si>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</si>
  <si>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</si>
  <si>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</si>
  <si>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</si>
  <si>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</si>
  <si>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</si>
  <si>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</si>
  <si>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</si>
  <si>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</si>
  <si>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</si>
  <si>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</si>
  <si>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</si>
  <si>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</si>
  <si>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</si>
  <si>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</si>
  <si>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</si>
  <si>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</si>
  <si>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</si>
  <si>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</si>
  <si>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</si>
  <si>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</si>
  <si>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</si>
  <si>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</si>
  <si>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</si>
  <si>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</si>
  <si>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</si>
  <si>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</si>
  <si>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</si>
  <si>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</si>
  <si>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</si>
  <si>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</si>
  <si>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</si>
  <si>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</si>
  <si>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</si>
  <si>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</si>
  <si>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</si>
  <si>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</si>
  <si>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</si>
  <si>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</si>
  <si>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</si>
  <si>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</si>
  <si>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</si>
  <si>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</si>
  <si>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</si>
  <si>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</si>
  <si>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</si>
  <si>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</si>
  <si>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</si>
  <si>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</si>
  <si>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</si>
  <si>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</si>
  <si>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</si>
  <si>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</si>
  <si>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</si>
  <si>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</si>
  <si>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</si>
  <si>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</si>
  <si>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</si>
  <si>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</si>
  <si>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</si>
  <si>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</si>
  <si>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</si>
  <si>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</si>
  <si>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</si>
  <si>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</si>
  <si>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</si>
  <si>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</si>
  <si>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</si>
  <si>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</si>
  <si>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</si>
  <si>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</si>
  <si>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</si>
  <si>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</si>
  <si>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</si>
  <si>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</si>
  <si>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</si>
  <si>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</si>
  <si>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</si>
  <si>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</si>
  <si>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</si>
  <si>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</si>
  <si>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</si>
  <si>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</si>
  <si>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</si>
  <si>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</si>
  <si>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</si>
  <si>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</si>
  <si>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</si>
  <si>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</si>
  <si>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</si>
  <si>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</si>
  <si>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</si>
  <si>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</si>
  <si>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</si>
  <si>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</si>
  <si>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</si>
  <si>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</si>
  <si>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</si>
  <si>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</si>
  <si>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</si>
  <si>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</si>
  <si>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</si>
  <si>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</si>
  <si>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</si>
  <si>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</si>
  <si>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</si>
  <si>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</si>
  <si>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</si>
  <si>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</si>
  <si>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</si>
  <si>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</si>
  <si>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</si>
  <si>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</si>
  <si>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</si>
  <si>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</si>
  <si>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</si>
  <si>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</si>
  <si>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</si>
  <si>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</si>
  <si>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</si>
  <si>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</si>
  <si>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</si>
  <si>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</si>
  <si>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</si>
  <si>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</si>
  <si>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</si>
  <si>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</si>
  <si>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</si>
  <si>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</si>
  <si>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</si>
  <si>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</si>
  <si>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</si>
  <si>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</si>
  <si>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</si>
  <si>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</si>
  <si>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</si>
  <si>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</si>
  <si>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</si>
  <si>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</si>
  <si>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</si>
  <si>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</si>
  <si>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</si>
  <si>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</si>
  <si>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</si>
  <si>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</si>
  <si>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</si>
  <si>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</si>
  <si>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</si>
  <si>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</si>
  <si>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</si>
  <si>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</si>
  <si>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</si>
  <si>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</si>
  <si>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</si>
  <si>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</si>
  <si>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</si>
  <si>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</si>
  <si>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</si>
  <si>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</si>
  <si>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</si>
  <si>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</si>
  <si>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</si>
  <si>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</si>
  <si>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</si>
  <si>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</si>
  <si>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</si>
  <si>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</si>
  <si>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</si>
  <si>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</si>
  <si>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</si>
  <si>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</si>
  <si>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</si>
  <si>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</si>
  <si>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</si>
  <si>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</si>
  <si>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</si>
  <si>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</si>
  <si>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</si>
  <si>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</si>
  <si>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</si>
  <si>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</si>
  <si>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</si>
  <si>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</si>
  <si>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</si>
  <si>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</si>
  <si>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</si>
  <si>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</si>
  <si>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</si>
  <si>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</si>
  <si>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</si>
  <si>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</si>
  <si>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</si>
  <si>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</si>
  <si>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</si>
  <si>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</si>
  <si>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</si>
  <si>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</si>
  <si>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</si>
  <si>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</si>
  <si>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</si>
  <si>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</si>
  <si>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</si>
  <si>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</si>
  <si>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</si>
  <si>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</si>
  <si>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</si>
  <si>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</si>
  <si>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</si>
  <si>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</si>
  <si>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</si>
  <si>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</si>
  <si>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</si>
  <si>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</si>
  <si>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</si>
  <si>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</si>
  <si>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</si>
  <si>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</si>
  <si>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</si>
  <si>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</si>
  <si>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</si>
  <si>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</si>
  <si>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</si>
  <si>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</si>
  <si>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</si>
  <si>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</si>
  <si>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</si>
  <si>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</si>
  <si>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</si>
  <si>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</si>
  <si>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</si>
  <si>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</si>
  <si>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</si>
  <si>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</si>
  <si>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</si>
  <si>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</si>
  <si>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</si>
  <si>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</si>
  <si>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</si>
  <si>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</si>
  <si>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</si>
  <si>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</si>
  <si>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</si>
  <si>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</si>
  <si>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</si>
  <si>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</si>
  <si>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</si>
  <si>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</si>
  <si>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</si>
  <si>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</si>
  <si>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</si>
  <si>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</si>
  <si>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</si>
  <si>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</si>
  <si>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</si>
  <si>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</si>
  <si>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</si>
  <si>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</si>
  <si>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</si>
  <si>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</si>
  <si>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</si>
  <si>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</si>
  <si>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</si>
  <si>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</si>
  <si>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</si>
  <si>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</si>
  <si>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</si>
  <si>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</si>
  <si>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</si>
  <si>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</si>
  <si>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</si>
  <si>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</si>
  <si>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</si>
  <si>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</si>
  <si>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</si>
  <si>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</si>
  <si>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</si>
  <si>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</si>
  <si>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</si>
  <si>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</si>
  <si>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</si>
  <si>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</si>
  <si>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</si>
  <si>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</si>
  <si>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</si>
  <si>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</si>
  <si>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</si>
  <si>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</si>
  <si>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</si>
  <si>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</si>
  <si>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</si>
  <si>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</si>
  <si>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</si>
  <si>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</si>
  <si>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</si>
  <si>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</si>
  <si>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</si>
  <si>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</si>
  <si>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</si>
  <si>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</si>
  <si>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</si>
  <si>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</si>
  <si>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</si>
  <si>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</si>
  <si>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</si>
  <si>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</si>
  <si>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</si>
  <si>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</si>
  <si>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</si>
  <si>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</si>
  <si>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</si>
  <si>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</si>
  <si>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</si>
  <si>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</si>
  <si>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</si>
  <si>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</si>
  <si>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</si>
  <si>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</si>
  <si>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</si>
  <si>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</si>
  <si>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</si>
  <si>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</si>
  <si>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</si>
  <si>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</si>
  <si>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</si>
  <si>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</si>
  <si>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</si>
  <si>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</si>
  <si>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</si>
  <si>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</si>
  <si>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</si>
  <si>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</si>
  <si>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</si>
  <si>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</si>
  <si>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</si>
  <si>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</si>
  <si>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</si>
  <si>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</si>
  <si>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</si>
  <si>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</si>
  <si>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</si>
  <si>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</si>
  <si>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</si>
  <si>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</si>
  <si>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</si>
  <si>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</si>
  <si>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</si>
  <si>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</si>
  <si>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</si>
  <si>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</si>
  <si>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</si>
  <si>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</si>
  <si>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</si>
  <si>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</si>
  <si>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</si>
  <si>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</si>
  <si>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</si>
  <si>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</si>
  <si>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</si>
  <si>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</si>
  <si>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</si>
  <si>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</si>
  <si>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</si>
  <si>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</si>
  <si>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</si>
  <si>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</si>
  <si>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</si>
  <si>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</si>
  <si>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</si>
  <si>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</si>
  <si>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</si>
  <si>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</si>
  <si>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</si>
  <si>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</si>
  <si>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</si>
  <si>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</si>
  <si>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</si>
  <si>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</si>
  <si>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</si>
  <si>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</si>
  <si>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</si>
  <si>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</si>
  <si>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</si>
  <si>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</si>
  <si>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</si>
  <si>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</si>
  <si>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</si>
  <si>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</si>
  <si>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</si>
  <si>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</si>
  <si>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</si>
  <si>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</si>
  <si>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</si>
  <si>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</si>
  <si>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</si>
  <si>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</si>
  <si>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</si>
  <si>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</si>
  <si>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</si>
  <si>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</si>
  <si>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</si>
  <si>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</si>
  <si>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</si>
  <si>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</si>
  <si>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</si>
  <si>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</si>
  <si>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</si>
  <si>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</si>
  <si>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</si>
  <si>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</si>
  <si>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</si>
  <si>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</si>
  <si>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</si>
  <si>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</si>
  <si>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</si>
  <si>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</si>
  <si>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</si>
  <si>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</si>
  <si>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</si>
  <si>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</si>
  <si>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</si>
  <si>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</si>
  <si>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</si>
  <si>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</si>
  <si>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</si>
  <si>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</si>
  <si>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</si>
  <si>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</si>
  <si>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</si>
  <si>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</si>
  <si>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</si>
  <si>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</si>
  <si>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</si>
  <si>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</si>
  <si>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</si>
  <si>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</si>
  <si>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</si>
  <si>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</si>
  <si>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</si>
  <si>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</si>
  <si>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</si>
  <si>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</si>
  <si>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</si>
  <si>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</si>
  <si>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</si>
  <si>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</si>
  <si>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</si>
  <si>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</si>
  <si>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</si>
  <si>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</si>
  <si>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</si>
  <si>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</si>
  <si>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</si>
  <si>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</si>
  <si>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</si>
  <si>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</si>
  <si>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</si>
  <si>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</si>
  <si>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</si>
  <si>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</si>
  <si>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</si>
  <si>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</si>
  <si>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</si>
  <si>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</si>
  <si>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</si>
  <si>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</si>
  <si>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</si>
  <si>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</si>
  <si>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</si>
  <si>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</si>
  <si>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</si>
  <si>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</si>
  <si>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</si>
  <si>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</si>
  <si>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</si>
  <si>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</si>
  <si>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</si>
  <si>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</si>
  <si>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</si>
  <si>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</si>
  <si>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</si>
  <si>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</si>
  <si>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</si>
  <si>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</si>
  <si>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</si>
  <si>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</si>
  <si>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</si>
  <si>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</si>
  <si>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</si>
  <si>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</si>
  <si>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</si>
  <si>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</si>
  <si>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</si>
  <si>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</si>
  <si>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</si>
  <si>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</si>
  <si>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</si>
  <si>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</si>
  <si>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</si>
  <si>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</si>
  <si>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</si>
  <si>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</si>
  <si>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</si>
  <si>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</si>
  <si>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</si>
  <si>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</si>
  <si>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</si>
  <si>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</si>
  <si>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</si>
  <si>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</si>
  <si>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</si>
  <si>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</si>
  <si>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</si>
  <si>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</si>
  <si>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</si>
  <si>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</si>
  <si>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</si>
  <si>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</si>
  <si>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</si>
  <si>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</si>
  <si>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</si>
  <si>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</si>
  <si>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</si>
  <si>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</si>
  <si>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</si>
  <si>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</si>
  <si>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</si>
  <si>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</si>
  <si>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</si>
  <si>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</si>
  <si>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</si>
  <si>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</si>
  <si>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</si>
  <si>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</si>
  <si>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</si>
  <si>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</si>
  <si>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</si>
  <si>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</si>
  <si>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</si>
  <si>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</si>
  <si>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</si>
  <si>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</si>
  <si>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</si>
  <si>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</si>
  <si>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</si>
  <si>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</si>
  <si>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</si>
  <si>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</si>
  <si>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</si>
  <si>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</si>
  <si>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</si>
  <si>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</si>
  <si>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</si>
  <si>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</si>
  <si>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</si>
  <si>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</si>
  <si>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</si>
  <si>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</si>
  <si>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</si>
  <si>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</si>
  <si>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</si>
  <si>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</si>
  <si>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</si>
  <si>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</si>
  <si>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</si>
  <si>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</si>
  <si>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</si>
  <si>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</si>
  <si>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</si>
  <si>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</si>
  <si>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</si>
  <si>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</si>
  <si>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</si>
  <si>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</si>
  <si>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</si>
  <si>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</si>
  <si>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</si>
  <si>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</si>
  <si>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</si>
  <si>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</si>
  <si>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</si>
  <si>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</si>
  <si>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</si>
  <si>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</si>
  <si>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</si>
  <si>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</si>
  <si>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</si>
  <si>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</si>
  <si>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</si>
  <si>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</si>
  <si>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</si>
  <si>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</si>
  <si>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</si>
  <si>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</si>
  <si>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</si>
  <si>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</si>
  <si>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</si>
  <si>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</si>
  <si>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</si>
  <si>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</si>
  <si>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</si>
  <si>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</si>
  <si>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</si>
  <si>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</si>
  <si>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</si>
  <si>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</si>
  <si>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</si>
  <si>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</si>
  <si>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</si>
  <si>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</si>
  <si>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</si>
  <si>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</si>
  <si>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</si>
  <si>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</si>
  <si>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</si>
  <si>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</si>
  <si>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</si>
  <si>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</si>
  <si>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</si>
  <si>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</si>
  <si>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</si>
  <si>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</si>
  <si>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</si>
  <si>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</si>
  <si>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</si>
  <si>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</si>
  <si>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</si>
  <si>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</si>
  <si>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</si>
  <si>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</si>
  <si>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</si>
  <si>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</si>
  <si>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</si>
  <si>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</si>
  <si>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</si>
  <si>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</si>
  <si>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</si>
  <si>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</si>
  <si>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</si>
  <si>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</si>
  <si>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</si>
  <si>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</si>
  <si>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</si>
  <si>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</si>
  <si>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</si>
  <si>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</si>
  <si>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</si>
  <si>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</si>
  <si>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</si>
  <si>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</si>
  <si>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</si>
  <si>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</si>
  <si>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</si>
  <si>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</si>
  <si>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</si>
  <si>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</si>
  <si>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</si>
  <si>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</si>
  <si>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</si>
  <si>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</si>
  <si>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</si>
  <si>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</si>
  <si>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</si>
  <si>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</si>
  <si>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</si>
  <si>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</si>
  <si>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</si>
  <si>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</si>
  <si>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</si>
  <si>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</si>
  <si>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</si>
  <si>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</si>
  <si>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</si>
  <si>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</si>
  <si>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</si>
  <si>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</si>
  <si>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</si>
  <si>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</si>
  <si>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</si>
  <si>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</si>
  <si>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</si>
  <si>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</si>
  <si>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</si>
  <si>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</si>
  <si>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</si>
  <si>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</si>
  <si>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</si>
  <si>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</si>
  <si>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</si>
  <si>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</si>
  <si>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</si>
  <si>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</si>
  <si>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</si>
  <si>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</si>
  <si>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</si>
  <si>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</si>
  <si>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</si>
  <si>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</si>
  <si>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</si>
  <si>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</si>
  <si>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</si>
  <si>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</si>
  <si>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</si>
  <si>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</si>
  <si>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</si>
  <si>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</si>
  <si>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</si>
  <si>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</si>
  <si>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</si>
  <si>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</si>
  <si>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</si>
  <si>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</si>
  <si>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</si>
  <si>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</si>
  <si>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</si>
  <si>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</si>
  <si>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</si>
  <si>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</si>
  <si>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</si>
  <si>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</si>
  <si>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</si>
  <si>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</si>
  <si>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</si>
  <si>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</si>
  <si>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</si>
  <si>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</si>
  <si>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</si>
  <si>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</si>
  <si>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</si>
  <si>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</si>
  <si>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</si>
  <si>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</si>
  <si>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</si>
  <si>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</si>
  <si>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</si>
  <si>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</si>
  <si>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</si>
  <si>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</si>
  <si>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</si>
  <si>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</si>
  <si>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</si>
  <si>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</si>
  <si>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</si>
  <si>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</si>
  <si>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</si>
  <si>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</si>
  <si>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</si>
  <si>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</si>
  <si>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</si>
  <si>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</si>
  <si>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</si>
  <si>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</si>
  <si>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</si>
  <si>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</si>
  <si>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</si>
  <si>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</si>
  <si>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</si>
  <si>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</si>
  <si>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</si>
  <si>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</si>
  <si>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</si>
  <si>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</si>
  <si>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</si>
  <si>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</si>
  <si>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</si>
  <si>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</si>
  <si>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</si>
  <si>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</si>
  <si>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</si>
  <si>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</si>
  <si>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</si>
  <si>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</si>
  <si>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</si>
  <si>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</si>
  <si>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</si>
  <si>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</si>
  <si>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</si>
  <si>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</si>
  <si>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</si>
  <si>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</si>
  <si>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</si>
  <si>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</si>
  <si>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</si>
  <si>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</si>
  <si>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</si>
  <si>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</si>
  <si>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</si>
  <si>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</si>
  <si>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</si>
  <si>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</si>
  <si>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</si>
  <si>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</si>
  <si>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</si>
  <si>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</si>
  <si>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</si>
  <si>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</si>
  <si>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</si>
  <si>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</si>
  <si>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</si>
  <si>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</si>
  <si>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</si>
  <si>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</si>
  <si>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</si>
  <si>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</si>
  <si>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</si>
  <si>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</si>
  <si>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</si>
  <si>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</si>
  <si>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</si>
  <si>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</si>
  <si>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</si>
  <si>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</si>
  <si>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</si>
  <si>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</si>
  <si>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</si>
  <si>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</si>
  <si>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</si>
  <si>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</si>
  <si>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</si>
  <si>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</si>
  <si>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</si>
  <si>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</si>
  <si>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</si>
  <si>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</si>
  <si>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</si>
  <si>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</si>
  <si>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</si>
  <si>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</si>
  <si>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</si>
  <si>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</si>
  <si>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</si>
  <si>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</si>
  <si>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</si>
  <si>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</si>
  <si>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</si>
  <si>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</si>
  <si>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</si>
  <si>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</si>
  <si>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</si>
  <si>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</si>
  <si>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</si>
  <si>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</si>
  <si>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</si>
  <si>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</si>
  <si>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</si>
  <si>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</si>
  <si>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</si>
  <si>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</si>
  <si>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</si>
  <si>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</si>
  <si>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</si>
  <si>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</si>
  <si>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</si>
  <si>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</si>
  <si>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</si>
  <si>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</si>
  <si>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</si>
  <si>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</si>
  <si>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</si>
  <si>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</si>
  <si>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</si>
  <si>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</si>
  <si>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</si>
  <si>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</si>
  <si>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</si>
  <si>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</si>
  <si>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</si>
  <si>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</si>
  <si>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</si>
  <si>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</si>
  <si>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</si>
  <si>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</si>
  <si>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</si>
  <si>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</si>
  <si>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</si>
  <si>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</si>
  <si>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</si>
  <si>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</si>
  <si>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</si>
  <si>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</si>
  <si>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</si>
  <si>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</si>
  <si>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</si>
  <si>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</si>
  <si>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</si>
  <si>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</si>
  <si>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</si>
  <si>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</si>
  <si>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</si>
  <si>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</si>
  <si>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</si>
  <si>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</si>
  <si>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</si>
  <si>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</si>
  <si>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</si>
  <si>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</si>
  <si>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</si>
  <si>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</si>
  <si>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</si>
  <si>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</si>
  <si>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</si>
  <si>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</si>
  <si>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</si>
  <si>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</si>
  <si>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</si>
  <si>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</si>
  <si>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</si>
  <si>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</si>
  <si>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</si>
  <si>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</si>
  <si>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</si>
  <si>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</si>
  <si>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</si>
  <si>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</si>
  <si>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</si>
  <si>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</si>
  <si>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</si>
  <si>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</si>
  <si>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</si>
  <si>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</si>
  <si>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</si>
  <si>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</si>
  <si>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</si>
  <si>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</si>
  <si>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</si>
  <si>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</si>
  <si>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</si>
  <si>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</si>
  <si>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</si>
  <si>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</si>
  <si>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</si>
  <si>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</si>
  <si>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</si>
  <si>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</si>
  <si>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</si>
  <si>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</si>
  <si>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</si>
  <si>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</si>
  <si>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</si>
  <si>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</si>
  <si>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</si>
  <si>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</si>
  <si>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</si>
  <si>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</si>
  <si>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</si>
  <si>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</si>
  <si>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</si>
  <si>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</si>
  <si>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</si>
  <si>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</si>
  <si>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</si>
  <si>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</si>
  <si>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</si>
  <si>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</si>
  <si>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</si>
  <si>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</si>
  <si>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</si>
  <si>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</si>
  <si>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</si>
  <si>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</si>
  <si>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</si>
  <si>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</si>
  <si>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</si>
  <si>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</si>
  <si>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</si>
  <si>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</si>
  <si>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</si>
  <si>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</si>
  <si>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</si>
  <si>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</si>
  <si>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</si>
  <si>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</si>
  <si>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</si>
  <si>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</si>
  <si>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</si>
  <si>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</si>
  <si>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</si>
  <si>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</si>
  <si>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</si>
  <si>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</si>
  <si>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</si>
  <si>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</si>
  <si>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</si>
  <si>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</si>
  <si>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</si>
  <si>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</si>
  <si>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</si>
  <si>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</si>
  <si>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</si>
  <si>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</si>
  <si>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</si>
  <si>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</si>
  <si>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</si>
  <si>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</si>
  <si>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</si>
  <si>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</si>
  <si>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</si>
  <si>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</si>
  <si>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</si>
  <si>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</si>
  <si>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</si>
  <si>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</si>
  <si>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</si>
  <si>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</si>
  <si>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</si>
  <si>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</si>
  <si>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</si>
  <si>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</si>
  <si>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</si>
  <si>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</si>
  <si>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</si>
  <si>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</si>
  <si>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</si>
  <si>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</si>
  <si>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</si>
  <si>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</si>
  <si>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</si>
  <si>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</si>
  <si>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</si>
  <si>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</si>
  <si>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</si>
  <si>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</si>
  <si>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</si>
  <si>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</si>
  <si>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</si>
  <si>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</si>
  <si>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</si>
  <si>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</si>
  <si>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</si>
  <si>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</si>
  <si>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</si>
  <si>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</si>
  <si>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</si>
  <si>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</si>
  <si>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</si>
  <si>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</si>
  <si>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</si>
  <si>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</si>
  <si>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</si>
  <si>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</si>
  <si>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</si>
  <si>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</si>
  <si>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</si>
  <si>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</si>
  <si>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</si>
  <si>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</si>
  <si>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</si>
  <si>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</si>
  <si>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</si>
  <si>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</si>
  <si>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</si>
  <si>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</si>
  <si>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</si>
  <si>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</si>
  <si>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</si>
  <si>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</si>
  <si>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</si>
  <si>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</si>
  <si>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</si>
  <si>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</si>
  <si>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</si>
  <si>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</si>
  <si>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</si>
  <si>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</si>
  <si>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</si>
  <si>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</si>
  <si>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</si>
  <si>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</si>
  <si>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</si>
  <si>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</si>
  <si>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</si>
  <si>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</si>
  <si>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</si>
  <si>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</si>
  <si>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</si>
  <si>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</si>
  <si>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</si>
  <si>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</si>
  <si>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</si>
  <si>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</si>
  <si>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</si>
  <si>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</si>
  <si>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</si>
  <si>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</si>
  <si>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</si>
  <si>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</si>
  <si>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</si>
  <si>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</si>
  <si>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</si>
  <si>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</si>
  <si>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</si>
  <si>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</si>
  <si>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</si>
  <si>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</si>
  <si>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</si>
  <si>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</si>
  <si>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</si>
  <si>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</si>
  <si>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</si>
  <si>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</si>
  <si>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</si>
  <si>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</si>
  <si>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</si>
  <si>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</si>
  <si>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</si>
  <si>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</si>
  <si>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</si>
  <si>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</si>
  <si>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</si>
  <si>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</si>
  <si>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</si>
  <si>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</si>
  <si>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</si>
  <si>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</si>
  <si>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</si>
  <si>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</si>
  <si>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</si>
  <si>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</si>
  <si>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</si>
  <si>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</si>
  <si>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</si>
  <si>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</si>
  <si>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</si>
  <si>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</si>
  <si>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</si>
  <si>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</si>
  <si>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</si>
  <si>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</si>
  <si>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</si>
  <si>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</si>
  <si>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</si>
  <si>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</si>
  <si>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</si>
  <si>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</si>
  <si>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</si>
  <si>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</si>
  <si>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</si>
  <si>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</si>
  <si>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</si>
  <si>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</si>
  <si>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</si>
  <si>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</si>
  <si>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</si>
  <si>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</si>
  <si>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</si>
  <si>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</si>
  <si>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</si>
  <si>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</si>
  <si>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</si>
  <si>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</si>
  <si>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</si>
  <si>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</si>
  <si>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</si>
  <si>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</si>
  <si>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</si>
  <si>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</si>
  <si>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</si>
  <si>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</si>
  <si>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</si>
  <si>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</si>
  <si>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</si>
  <si>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</si>
  <si>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</si>
  <si>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</si>
  <si>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</si>
  <si>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</si>
  <si>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</si>
  <si>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</si>
  <si>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</si>
  <si>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</si>
  <si>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</si>
  <si>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</si>
  <si>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</si>
  <si>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</si>
  <si>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</si>
  <si>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</si>
  <si>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</si>
  <si>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</si>
  <si>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</si>
  <si>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</si>
  <si>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</si>
  <si>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</si>
  <si>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</si>
  <si>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</si>
  <si>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</si>
  <si>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</si>
  <si>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</si>
  <si>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</si>
  <si>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</si>
  <si>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</si>
  <si>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</si>
  <si>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</si>
  <si>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</si>
  <si>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</si>
  <si>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</si>
  <si>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</si>
  <si>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</si>
  <si>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</si>
  <si>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</si>
  <si>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</si>
  <si>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</si>
  <si>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</si>
  <si>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</si>
  <si>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</si>
  <si>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</si>
  <si>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</si>
  <si>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</si>
  <si>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</si>
  <si>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</si>
  <si>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</si>
  <si>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</si>
  <si>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</si>
  <si>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</si>
  <si>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</si>
  <si>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</si>
  <si>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</si>
  <si>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</si>
  <si>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</si>
  <si>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</si>
  <si>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</si>
  <si>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</si>
  <si>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</si>
  <si>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</si>
  <si>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</si>
  <si>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</si>
  <si>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</si>
  <si>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</si>
  <si>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</si>
  <si>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</si>
  <si>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</si>
  <si>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</si>
  <si>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</si>
  <si>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</si>
  <si>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</si>
  <si>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</si>
  <si>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</si>
  <si>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</si>
  <si>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</si>
  <si>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</si>
  <si>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</si>
  <si>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</si>
  <si>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</si>
  <si>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</si>
  <si>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</si>
  <si>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</si>
  <si>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</si>
  <si>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</si>
  <si>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</si>
  <si>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</si>
  <si>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</si>
  <si>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</si>
  <si>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</si>
  <si>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</si>
  <si>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</si>
  <si>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</si>
  <si>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</si>
  <si>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</si>
  <si>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</si>
  <si>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</si>
  <si>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</si>
  <si>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</si>
  <si>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</si>
  <si>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</si>
  <si>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</si>
  <si>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</si>
  <si>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</si>
  <si>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</si>
  <si>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</si>
  <si>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</si>
  <si>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</si>
  <si>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</si>
  <si>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</si>
  <si>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</si>
  <si>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</si>
  <si>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</si>
  <si>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</si>
  <si>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</si>
  <si>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</si>
  <si>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</si>
  <si>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</si>
  <si>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</si>
  <si>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</si>
  <si>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</si>
  <si>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</si>
  <si>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</si>
  <si>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</si>
  <si>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</si>
  <si>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</si>
  <si>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</si>
  <si>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</si>
  <si>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</si>
  <si>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</si>
  <si>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</si>
  <si>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</si>
  <si>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</si>
  <si>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</si>
  <si>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</si>
  <si>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</si>
  <si>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</si>
  <si>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</si>
  <si>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</si>
  <si>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</si>
  <si>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</si>
  <si>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</si>
  <si>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</si>
  <si>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</si>
  <si>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</si>
  <si>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</si>
  <si>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</si>
  <si>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</si>
  <si>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</si>
  <si>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</si>
  <si>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</si>
  <si>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</si>
  <si>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</si>
  <si>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</si>
  <si>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</si>
  <si>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</si>
  <si>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</si>
  <si>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</si>
  <si>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</si>
  <si>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</si>
  <si>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</si>
  <si>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</si>
  <si>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</si>
  <si>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</si>
  <si>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</si>
  <si>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</si>
  <si>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</si>
  <si>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</si>
  <si>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</si>
  <si>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</si>
  <si>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</si>
  <si>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</si>
  <si>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</si>
  <si>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</si>
  <si>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</si>
  <si>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</si>
  <si>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</si>
  <si>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</si>
  <si>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</si>
  <si>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</si>
  <si>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</si>
  <si>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</si>
  <si>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</si>
  <si>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</si>
  <si>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</si>
  <si>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</si>
  <si>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</si>
  <si>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</si>
  <si>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</si>
  <si>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</si>
  <si>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</si>
  <si>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</si>
  <si>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</si>
  <si>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</si>
  <si>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</si>
  <si>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</si>
  <si>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</si>
  <si>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</si>
  <si>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</si>
  <si>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</si>
  <si>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</si>
  <si>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</si>
  <si>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</si>
  <si>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</si>
  <si>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</si>
  <si>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</si>
  <si>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</si>
  <si>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</si>
  <si>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</si>
  <si>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</si>
  <si>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</si>
  <si>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</si>
  <si>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</si>
  <si>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</si>
  <si>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</si>
  <si>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</si>
  <si>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</si>
  <si>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</si>
  <si>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</si>
  <si>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</si>
  <si>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</si>
  <si>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</si>
  <si>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</si>
  <si>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</si>
  <si>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</si>
  <si>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</si>
  <si>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</si>
  <si>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</si>
  <si>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</si>
  <si>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</si>
  <si>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</si>
  <si>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</si>
  <si>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</si>
  <si>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</si>
  <si>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</si>
  <si>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</si>
  <si>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</si>
  <si>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</si>
  <si>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</si>
  <si>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</si>
  <si>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</si>
  <si>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</si>
  <si>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</si>
  <si>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</si>
  <si>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</si>
  <si>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</si>
  <si>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</si>
  <si>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</si>
  <si>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</si>
  <si>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</si>
  <si>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</si>
  <si>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</si>
  <si>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</si>
  <si>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</si>
  <si>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</si>
  <si>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</si>
  <si>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</si>
  <si>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</si>
  <si>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</si>
  <si>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</si>
  <si>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</si>
  <si>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</si>
  <si>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</si>
  <si>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</si>
  <si>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</si>
  <si>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</si>
  <si>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</si>
  <si>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</si>
  <si>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</si>
  <si>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</si>
  <si>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</si>
  <si>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</si>
  <si>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</si>
  <si>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</si>
  <si>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</si>
  <si>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</si>
  <si>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</si>
  <si>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</si>
  <si>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</si>
  <si>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</si>
  <si>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</si>
  <si>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</si>
  <si>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</si>
  <si>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</si>
  <si>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</si>
  <si>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</si>
  <si>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</si>
  <si>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</si>
  <si>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</si>
  <si>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</si>
  <si>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</si>
  <si>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</si>
  <si>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</si>
  <si>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</si>
  <si>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</si>
  <si>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</si>
  <si>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</si>
  <si>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</si>
  <si>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</si>
  <si>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</si>
  <si>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</si>
  <si>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</si>
  <si>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</si>
  <si>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</si>
  <si>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</si>
  <si>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</si>
  <si>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</si>
  <si>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</si>
  <si>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</si>
  <si>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</si>
  <si>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</si>
  <si>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</si>
  <si>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</si>
  <si>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</si>
  <si>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</si>
  <si>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</si>
  <si>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</si>
  <si>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</si>
  <si>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</si>
  <si>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</si>
  <si>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</si>
  <si>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</si>
  <si>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</si>
  <si>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</si>
  <si>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</si>
  <si>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</si>
  <si>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</si>
  <si>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</si>
  <si>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</si>
  <si>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</si>
  <si>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</si>
  <si>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</si>
  <si>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</si>
  <si>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</si>
  <si>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</si>
  <si>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</si>
  <si>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</si>
  <si>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</si>
  <si>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</si>
  <si>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</si>
  <si>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</si>
  <si>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</si>
  <si>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</si>
  <si>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</si>
  <si>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</si>
  <si>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</si>
  <si>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</si>
  <si>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</si>
  <si>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</si>
  <si>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</si>
  <si>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</si>
  <si>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</si>
  <si>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</si>
  <si>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</si>
  <si>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</si>
  <si>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</si>
  <si>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</si>
  <si>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</si>
  <si>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</si>
  <si>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</si>
  <si>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</si>
  <si>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</si>
  <si>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</si>
  <si>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</si>
  <si>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</si>
  <si>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</si>
  <si>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</si>
  <si>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</si>
  <si>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</si>
  <si>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</si>
  <si>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</si>
  <si>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</si>
  <si>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</si>
  <si>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</si>
  <si>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</si>
  <si>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</si>
  <si>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</si>
  <si>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</si>
  <si>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</si>
  <si>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</si>
  <si>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</si>
  <si>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</si>
  <si>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</si>
  <si>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</si>
  <si>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</si>
  <si>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</si>
  <si>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</si>
  <si>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</si>
  <si>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</si>
  <si>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</si>
  <si>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</si>
  <si>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</si>
  <si>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</si>
  <si>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</si>
  <si>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</si>
  <si>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</si>
  <si>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</si>
  <si>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</si>
  <si>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</si>
  <si>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</si>
  <si>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</si>
  <si>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</si>
  <si>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</si>
  <si>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</si>
  <si>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</si>
  <si>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</si>
  <si>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</si>
  <si>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</si>
  <si>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</si>
  <si>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</si>
  <si>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</si>
  <si>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</si>
  <si>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</si>
  <si>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</si>
  <si>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</si>
  <si>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</si>
  <si>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</si>
  <si>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</si>
  <si>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</si>
  <si>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</si>
  <si>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</si>
  <si>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</si>
  <si>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</si>
  <si>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</si>
  <si>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</si>
  <si>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</si>
  <si>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</si>
  <si>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</si>
  <si>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</si>
  <si>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</si>
  <si>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</si>
  <si>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</si>
  <si>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</si>
  <si>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</si>
  <si>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</si>
  <si>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</si>
  <si>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</si>
  <si>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</si>
  <si>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</si>
  <si>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</si>
  <si>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</si>
  <si>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</si>
  <si>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</si>
  <si>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</si>
  <si>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</si>
  <si>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</si>
  <si>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</si>
  <si>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</si>
  <si>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</si>
  <si>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</si>
  <si>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</si>
  <si>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</si>
  <si>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</si>
  <si>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</si>
  <si>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</si>
  <si>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</si>
  <si>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</si>
  <si>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</si>
  <si>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</si>
  <si>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</si>
  <si>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</si>
  <si>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</si>
  <si>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</si>
  <si>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</si>
  <si>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</si>
  <si>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</si>
  <si>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</si>
  <si>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</si>
  <si>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</si>
  <si>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</si>
  <si>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</si>
  <si>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</si>
  <si>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</si>
  <si>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</si>
  <si>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</si>
  <si>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</si>
  <si>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</si>
  <si>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</si>
  <si>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</si>
  <si>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</si>
  <si>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</si>
  <si>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</si>
  <si>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</si>
  <si>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</si>
  <si>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</si>
  <si>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</si>
  <si>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</si>
  <si>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</si>
  <si>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</si>
  <si>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</si>
  <si>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</si>
  <si>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</si>
  <si>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</si>
  <si>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</si>
  <si>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</si>
  <si>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</si>
  <si>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</si>
  <si>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</si>
  <si>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</si>
  <si>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</si>
  <si>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</si>
  <si>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</si>
  <si>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</si>
  <si>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</si>
  <si>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</si>
  <si>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</si>
  <si>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</si>
  <si>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</si>
  <si>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</si>
  <si>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</si>
  <si>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</si>
  <si>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</si>
  <si>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</si>
  <si>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</si>
  <si>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</si>
  <si>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</si>
  <si>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</si>
  <si>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</si>
  <si>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</si>
  <si>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</si>
  <si>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</si>
  <si>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</si>
  <si>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</si>
  <si>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</si>
  <si>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</si>
  <si>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</si>
  <si>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</si>
  <si>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</si>
  <si>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</si>
  <si>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</si>
  <si>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</si>
  <si>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</si>
  <si>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</si>
  <si>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</si>
  <si>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</si>
  <si>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</si>
  <si>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</si>
  <si>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</si>
  <si>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</si>
  <si>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</si>
  <si>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</si>
  <si>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</si>
  <si>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</si>
  <si>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</si>
  <si>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</si>
  <si>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</si>
  <si>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</si>
  <si>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</si>
  <si>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</si>
  <si>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</si>
  <si>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</si>
  <si>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</si>
  <si>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</si>
  <si>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</si>
  <si>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</si>
  <si>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</si>
  <si>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</si>
  <si>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</si>
  <si>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</si>
  <si>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</si>
  <si>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</si>
  <si>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</si>
  <si>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</si>
  <si>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</si>
  <si>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</si>
  <si>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</si>
  <si>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</si>
  <si>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</si>
  <si>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</si>
  <si>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</si>
  <si>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</si>
  <si>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</si>
  <si>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</si>
  <si>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</si>
  <si>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</si>
  <si>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</si>
  <si>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</si>
  <si>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</si>
  <si>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</si>
  <si>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</si>
  <si>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</si>
  <si>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</si>
  <si>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</si>
  <si>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</si>
  <si>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</si>
  <si>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</si>
  <si>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</si>
  <si>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</si>
  <si>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</si>
  <si>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</si>
  <si>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</si>
  <si>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</si>
  <si>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</si>
  <si>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</si>
  <si>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</si>
  <si>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</si>
  <si>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</si>
  <si>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</si>
  <si>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</si>
  <si>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</si>
  <si>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</si>
  <si>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</si>
  <si>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</si>
  <si>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</si>
  <si>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</si>
  <si>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</si>
  <si>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</si>
  <si>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</si>
  <si>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</si>
  <si>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</si>
  <si>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</si>
  <si>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</si>
  <si>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</si>
  <si>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</si>
  <si>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</si>
  <si>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</si>
  <si>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</si>
  <si>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</si>
  <si>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</si>
  <si>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</si>
  <si>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</si>
  <si>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</si>
  <si>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</si>
  <si>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</si>
  <si>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</si>
  <si>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</si>
  <si>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</si>
  <si>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</si>
  <si>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</si>
  <si>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</si>
  <si>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</si>
  <si>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</si>
  <si>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</si>
  <si>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</si>
  <si>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</si>
  <si>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</si>
  <si>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</si>
  <si>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</si>
  <si>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</si>
  <si>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</si>
  <si>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</si>
  <si>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</si>
  <si>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</si>
  <si>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</si>
  <si>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</si>
  <si>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</si>
  <si>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</si>
  <si>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</si>
  <si>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</si>
  <si>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</si>
  <si>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</si>
  <si>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</si>
  <si>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</si>
  <si>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</si>
  <si>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</si>
  <si>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</si>
  <si>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</si>
  <si>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</si>
  <si>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</si>
  <si>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</si>
  <si>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</si>
  <si>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</si>
  <si>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</si>
  <si>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</si>
  <si>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</si>
  <si>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</si>
  <si>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</si>
  <si>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</si>
  <si>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</si>
  <si>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</si>
  <si>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</si>
  <si>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</si>
  <si>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</si>
  <si>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</si>
  <si>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</si>
  <si>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</si>
  <si>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</si>
  <si>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</si>
  <si>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</si>
  <si>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</si>
  <si>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</si>
  <si>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</si>
  <si>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</si>
  <si>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</si>
  <si>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</si>
  <si>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</si>
  <si>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</si>
  <si>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</si>
  <si>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</si>
  <si>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</si>
  <si>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</si>
  <si>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</si>
  <si>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</si>
  <si>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</si>
  <si>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</si>
  <si>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</si>
  <si>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</si>
  <si>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</si>
  <si>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</si>
  <si>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</si>
  <si>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</si>
  <si>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</si>
  <si>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</si>
  <si>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</si>
  <si>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</si>
  <si>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</si>
  <si>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</si>
  <si>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</si>
  <si>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</si>
  <si>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</si>
  <si>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</si>
  <si>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</si>
  <si>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</si>
  <si>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</si>
  <si>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</si>
  <si>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</si>
  <si>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</si>
  <si>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</si>
  <si>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</si>
  <si>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</si>
  <si>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</si>
  <si>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</si>
  <si>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</si>
  <si>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</si>
  <si>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</si>
  <si>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</si>
  <si>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</si>
  <si>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</si>
  <si>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</si>
  <si>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</si>
  <si>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</si>
  <si>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</si>
  <si>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</si>
  <si>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</si>
  <si>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</si>
  <si>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</si>
  <si>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</si>
  <si>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</si>
  <si>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</si>
  <si>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</si>
  <si>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</si>
  <si>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</si>
  <si>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</si>
  <si>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</si>
  <si>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</si>
  <si>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</si>
  <si>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</si>
  <si>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</si>
  <si>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</si>
  <si>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</si>
  <si>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</si>
  <si>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</si>
  <si>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</si>
  <si>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</si>
  <si>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</si>
  <si>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</si>
  <si>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</si>
  <si>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</si>
  <si>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</si>
  <si>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</si>
  <si>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</si>
  <si>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</si>
  <si>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</si>
  <si>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</si>
  <si>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</si>
  <si>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</si>
  <si>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</si>
  <si>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</si>
  <si>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</si>
  <si>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</si>
  <si>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</si>
  <si>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</si>
  <si>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</si>
  <si>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</si>
  <si>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</si>
  <si>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</si>
  <si>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</si>
  <si>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</si>
  <si>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</si>
  <si>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</si>
  <si>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</si>
  <si>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</si>
  <si>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</si>
  <si>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</si>
  <si>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</si>
  <si>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</si>
  <si>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</si>
  <si>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</si>
  <si>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</si>
  <si>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</si>
  <si>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</si>
  <si>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</si>
  <si>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</si>
  <si>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</si>
  <si>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</si>
  <si>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</si>
  <si>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</si>
  <si>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</si>
  <si>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</si>
  <si>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</si>
  <si>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</si>
  <si>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</si>
  <si>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</si>
  <si>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</si>
  <si>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</si>
  <si>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</si>
  <si>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</si>
  <si>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</si>
  <si>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</si>
  <si>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</si>
  <si>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</si>
  <si>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</si>
  <si>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</si>
  <si>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</si>
  <si>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</si>
  <si>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</si>
  <si>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</si>
  <si>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</si>
  <si>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</si>
  <si>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</si>
  <si>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</si>
  <si>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</si>
  <si>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</si>
  <si>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</si>
  <si>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</si>
  <si>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</si>
  <si>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</si>
  <si>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</si>
  <si>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</si>
  <si>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</si>
  <si>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</si>
  <si>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</si>
  <si>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</si>
  <si>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</si>
  <si>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</si>
  <si>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</si>
  <si>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</si>
  <si>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</si>
  <si>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</si>
  <si>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</si>
  <si>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</si>
  <si>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</si>
  <si>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</si>
  <si>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</si>
  <si>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</si>
  <si>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</si>
  <si>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</si>
  <si>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</si>
  <si>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</si>
  <si>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</si>
  <si>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</si>
  <si>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</si>
  <si>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</si>
  <si>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</si>
  <si>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</si>
  <si>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</si>
  <si>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</si>
  <si>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</si>
  <si>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</si>
  <si>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</si>
  <si>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</si>
  <si>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</si>
  <si>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</si>
  <si>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</si>
  <si>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</si>
  <si>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</si>
  <si>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</si>
  <si>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</si>
  <si>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</si>
  <si>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</si>
  <si>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</si>
  <si>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</si>
  <si>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</si>
  <si>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</si>
  <si>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</si>
  <si>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</si>
  <si>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</si>
  <si>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</si>
  <si>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</si>
  <si>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</si>
  <si>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</si>
  <si>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</si>
  <si>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</si>
  <si>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</si>
  <si>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</si>
  <si>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</si>
  <si>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</si>
  <si>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</si>
  <si>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</si>
  <si>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</si>
  <si>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</si>
  <si>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</si>
  <si>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</si>
  <si>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</si>
  <si>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</si>
  <si>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</si>
  <si>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</si>
  <si>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</si>
  <si>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</si>
  <si>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</si>
  <si>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</si>
  <si>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</si>
  <si>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</si>
  <si>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</si>
  <si>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</si>
  <si>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</si>
  <si>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</si>
  <si>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</si>
  <si>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</si>
  <si>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</si>
  <si>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</si>
  <si>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</si>
  <si>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</si>
  <si>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</si>
  <si>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</si>
  <si>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</si>
  <si>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</si>
  <si>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</si>
  <si>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</si>
  <si>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</si>
  <si>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</si>
  <si>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</si>
  <si>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</si>
  <si>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</si>
  <si>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</si>
  <si>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</si>
  <si>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</si>
  <si>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</si>
  <si>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</si>
  <si>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</si>
  <si>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</si>
  <si>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</si>
  <si>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</si>
  <si>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</si>
  <si>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</si>
  <si>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</si>
  <si>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</si>
  <si>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</si>
  <si>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</si>
  <si>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</si>
  <si>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</si>
  <si>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</si>
  <si>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</si>
  <si>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</si>
  <si>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</si>
  <si>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</si>
  <si>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</si>
  <si>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</si>
  <si>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</si>
  <si>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</si>
  <si>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</si>
  <si>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</si>
  <si>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</si>
  <si>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</si>
  <si>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</si>
  <si>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</si>
  <si>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</si>
  <si>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</si>
  <si>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</si>
  <si>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</si>
  <si>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</si>
  <si>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</si>
  <si>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</si>
  <si>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</si>
  <si>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</si>
  <si>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</si>
  <si>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</si>
  <si>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</si>
  <si>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</si>
  <si>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</si>
  <si>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</si>
  <si>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</si>
  <si>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</si>
  <si>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</si>
  <si>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</si>
  <si>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</si>
  <si>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</si>
  <si>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</si>
  <si>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</si>
  <si>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</si>
  <si>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</si>
  <si>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</si>
  <si>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</si>
  <si>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</si>
  <si>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</si>
  <si>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</si>
  <si>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</si>
  <si>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</si>
  <si>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</si>
  <si>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</si>
  <si>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</si>
  <si>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</si>
  <si>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</si>
  <si>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</si>
  <si>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</si>
  <si>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</si>
  <si>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</si>
  <si>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</si>
  <si>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</si>
  <si>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</si>
  <si>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</si>
  <si>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</si>
  <si>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</si>
  <si>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</si>
  <si>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</si>
  <si>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</si>
  <si>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</si>
  <si>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</si>
  <si>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</si>
  <si>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</si>
  <si>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</si>
  <si>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</si>
  <si>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</si>
  <si>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</si>
  <si>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</si>
  <si>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</si>
  <si>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</si>
  <si>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</si>
  <si>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</si>
  <si>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</si>
  <si>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</si>
  <si>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</si>
  <si>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</si>
  <si>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</si>
  <si>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</si>
  <si>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</si>
  <si>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</si>
  <si>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</si>
  <si>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</si>
  <si>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</si>
  <si>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</si>
  <si>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</si>
  <si>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</si>
  <si>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</si>
  <si>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</si>
  <si>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</si>
  <si>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</si>
  <si>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</si>
  <si>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</si>
  <si>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</si>
  <si>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</si>
  <si>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</si>
  <si>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</si>
  <si>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</si>
  <si>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</si>
  <si>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</si>
  <si>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</si>
  <si>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</si>
  <si>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</si>
  <si>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</si>
  <si>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</si>
  <si>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</si>
  <si>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</si>
  <si>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</si>
  <si>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</si>
  <si>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</si>
  <si>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</si>
  <si>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</si>
  <si>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</si>
  <si>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</si>
  <si>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</si>
  <si>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</si>
  <si>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</si>
  <si>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</si>
  <si>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</si>
  <si>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</si>
  <si>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</si>
  <si>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</si>
  <si>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</si>
  <si>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</si>
  <si>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</si>
  <si>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</si>
  <si>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</si>
  <si>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</si>
  <si>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</si>
  <si>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</si>
  <si>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</si>
  <si>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</si>
  <si>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</si>
  <si>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</si>
  <si>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</si>
  <si>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</si>
  <si>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</si>
  <si>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</si>
  <si>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</si>
  <si>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</si>
  <si>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</si>
  <si>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</si>
  <si>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</si>
  <si>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</si>
  <si>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</si>
  <si>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</si>
  <si>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</si>
  <si>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</si>
  <si>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</si>
  <si>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</si>
  <si>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</si>
  <si>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</si>
  <si>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</si>
  <si>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</si>
  <si>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</si>
  <si>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</si>
  <si>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</si>
  <si>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</si>
  <si>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</si>
  <si>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</si>
  <si>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</si>
  <si>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</si>
  <si>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</si>
  <si>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</si>
  <si>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</si>
  <si>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</si>
  <si>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</si>
  <si>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</si>
  <si>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</si>
  <si>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</si>
  <si>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</si>
  <si>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</si>
  <si>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</si>
  <si>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</si>
  <si>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</si>
  <si>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</si>
  <si>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</si>
  <si>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</si>
  <si>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</si>
  <si>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</si>
  <si>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</si>
  <si>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</si>
  <si>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</si>
  <si>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</si>
  <si>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</si>
  <si>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</si>
  <si>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</si>
  <si>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</si>
  <si>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</si>
  <si>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</si>
  <si>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</si>
  <si>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</si>
  <si>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</si>
  <si>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</si>
  <si>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</si>
  <si>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</si>
  <si>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</si>
  <si>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</si>
  <si>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</si>
  <si>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</si>
  <si>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</si>
  <si>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</si>
  <si>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</si>
  <si>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</si>
  <si>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</si>
  <si>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</si>
  <si>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</si>
  <si>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</si>
  <si>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</si>
  <si>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</si>
  <si>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</si>
  <si>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</si>
  <si>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</si>
  <si>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</si>
  <si>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</si>
  <si>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</si>
  <si>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</si>
  <si>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</si>
  <si>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</si>
  <si>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</si>
  <si>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</si>
  <si>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</si>
  <si>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</si>
  <si>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</si>
  <si>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</si>
  <si>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</si>
  <si>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</si>
  <si>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</si>
  <si>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</si>
  <si>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</si>
  <si>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</si>
  <si>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</si>
  <si>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</si>
  <si>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</si>
  <si>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</si>
  <si>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</si>
  <si>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</si>
  <si>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</si>
  <si>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</si>
  <si>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</si>
  <si>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</si>
  <si>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</si>
  <si>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</si>
  <si>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</si>
  <si>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</si>
  <si>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</si>
  <si>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</si>
  <si>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</si>
  <si>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</si>
  <si>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</si>
  <si>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</si>
  <si>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</si>
  <si>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</si>
  <si>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</si>
  <si>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</si>
  <si>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</si>
  <si>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</si>
  <si>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</si>
  <si>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</si>
  <si>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</si>
  <si>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</si>
  <si>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</si>
  <si>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</si>
  <si>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</si>
  <si>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</si>
  <si>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</si>
  <si>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</si>
  <si>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</si>
  <si>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</si>
  <si>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</si>
  <si>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</si>
  <si>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</si>
  <si>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</si>
  <si>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</si>
  <si>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</si>
  <si>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</si>
  <si>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</si>
  <si>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</si>
  <si>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</si>
  <si>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</si>
  <si>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</si>
  <si>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</si>
  <si>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</si>
  <si>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</si>
  <si>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</si>
  <si>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</si>
  <si>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</si>
  <si>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</si>
  <si>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</si>
  <si>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</si>
  <si>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</si>
  <si>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</si>
  <si>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</si>
  <si>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</si>
  <si>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</si>
  <si>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</si>
  <si>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</si>
  <si>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</si>
  <si>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</si>
  <si>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</si>
  <si>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</si>
  <si>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</si>
  <si>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</si>
  <si>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</si>
  <si>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</si>
  <si>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</si>
  <si>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</si>
  <si>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</si>
  <si>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</si>
  <si>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</si>
  <si>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</si>
  <si>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</si>
  <si>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</si>
  <si>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</si>
  <si>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</si>
  <si>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</si>
  <si>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</si>
  <si>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</si>
  <si>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</si>
  <si>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</si>
  <si>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</si>
  <si>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</si>
  <si>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</si>
  <si>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</si>
  <si>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</si>
  <si>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</si>
  <si>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</si>
  <si>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</si>
  <si>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</si>
  <si>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</si>
  <si>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</si>
  <si>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</si>
  <si>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</si>
  <si>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</si>
  <si>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</si>
  <si>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</si>
  <si>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</si>
  <si>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</si>
  <si>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</si>
  <si>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</si>
  <si>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</si>
  <si>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</si>
  <si>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</si>
  <si>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</si>
  <si>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</si>
  <si>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</si>
  <si>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</si>
  <si>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</si>
  <si>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</si>
  <si>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</si>
  <si>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</si>
  <si>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</si>
  <si>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</si>
  <si>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</si>
  <si>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</si>
  <si>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</si>
  <si>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</si>
  <si>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</si>
  <si>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</si>
  <si>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</si>
  <si>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</si>
  <si>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</si>
  <si>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</si>
  <si>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</si>
  <si>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</si>
  <si>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</si>
  <si>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</si>
  <si>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</si>
  <si>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</si>
  <si>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</si>
  <si>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</si>
  <si>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</si>
  <si>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</si>
  <si>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</si>
  <si>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</si>
  <si>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</si>
  <si>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</si>
  <si>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</si>
  <si>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</si>
  <si>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</si>
  <si>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</si>
  <si>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</si>
  <si>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</si>
  <si>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</si>
  <si>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</si>
  <si>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</si>
  <si>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</si>
  <si>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</si>
  <si>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</si>
  <si>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</si>
  <si>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</si>
  <si>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</si>
  <si>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</si>
  <si>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</si>
  <si>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</si>
  <si>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</si>
  <si>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</si>
  <si>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</si>
  <si>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</si>
  <si>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</si>
  <si>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</si>
  <si>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</si>
  <si>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</si>
  <si>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</si>
  <si>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</si>
  <si>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</si>
  <si>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</si>
  <si>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</si>
  <si>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</si>
  <si>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</si>
  <si>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</si>
  <si>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</si>
  <si>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</si>
  <si>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</si>
  <si>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</si>
  <si>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</si>
  <si>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</si>
  <si>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</si>
  <si>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</si>
  <si>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</si>
  <si>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</si>
  <si>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</si>
  <si>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</si>
  <si>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</si>
  <si>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</si>
  <si>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</si>
  <si>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</si>
  <si>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</si>
  <si>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</si>
  <si>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</si>
  <si>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</si>
  <si>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</si>
  <si>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</si>
  <si>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</si>
  <si>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</si>
  <si>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</si>
  <si>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</si>
  <si>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</si>
  <si>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</si>
  <si>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</si>
  <si>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</si>
  <si>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</si>
  <si>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</si>
  <si>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</si>
  <si>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</si>
  <si>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</si>
  <si>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</si>
  <si>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</si>
  <si>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</si>
  <si>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</si>
  <si>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</si>
  <si>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</si>
  <si>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</si>
  <si>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</si>
  <si>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</si>
  <si>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</si>
  <si>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</si>
  <si>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</si>
  <si>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</si>
  <si>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</si>
  <si>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</si>
  <si>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</si>
  <si>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</si>
  <si>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</si>
  <si>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</si>
  <si>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</si>
  <si>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</si>
  <si>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</si>
  <si>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</si>
  <si>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</si>
  <si>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</si>
  <si>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</si>
  <si>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</si>
  <si>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</si>
  <si>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</si>
  <si>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</si>
  <si>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</si>
  <si>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</si>
  <si>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</si>
  <si>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</si>
  <si>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</si>
  <si>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</si>
  <si>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</si>
  <si>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</si>
  <si>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</si>
  <si>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</si>
  <si>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</si>
  <si>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</si>
  <si>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</si>
  <si>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</si>
  <si>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</si>
  <si>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</si>
  <si>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</si>
  <si>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</si>
  <si>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</si>
  <si>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</si>
  <si>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</si>
  <si>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</si>
  <si>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</si>
  <si>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</si>
  <si>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</si>
  <si>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</si>
  <si>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</si>
  <si>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</si>
  <si>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</si>
  <si>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</si>
  <si>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</si>
  <si>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</si>
  <si>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</si>
  <si>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</si>
  <si>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</si>
  <si>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</si>
  <si>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</si>
  <si>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</si>
  <si>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</si>
  <si>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</si>
  <si>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</si>
  <si>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</si>
  <si>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</si>
  <si>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</si>
  <si>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</si>
  <si>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</si>
  <si>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</si>
  <si>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</si>
  <si>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</si>
  <si>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</si>
  <si>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</si>
  <si>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</si>
  <si>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</si>
  <si>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</si>
  <si>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</si>
  <si>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</si>
  <si>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</si>
  <si>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</si>
  <si>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</si>
  <si>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</si>
  <si>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</si>
  <si>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</si>
  <si>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</si>
  <si>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</si>
  <si>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</si>
  <si>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</si>
  <si>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</si>
  <si>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</si>
  <si>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</si>
  <si>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</si>
  <si>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</si>
  <si>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</si>
  <si>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</si>
  <si>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</si>
  <si>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</si>
  <si>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</si>
  <si>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</si>
  <si>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</si>
  <si>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</si>
  <si>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</si>
  <si>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</si>
  <si>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</si>
  <si>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</si>
  <si>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</si>
  <si>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</si>
  <si>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</si>
  <si>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</si>
  <si>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</si>
  <si>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</si>
  <si>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</si>
  <si>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</si>
  <si>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</si>
  <si>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</si>
  <si>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</si>
  <si>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</si>
  <si>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</si>
  <si>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</si>
  <si>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</si>
  <si>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</si>
  <si>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</si>
  <si>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</si>
  <si>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</si>
  <si>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</si>
  <si>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</si>
  <si>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</si>
  <si>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</si>
  <si>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</si>
  <si>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</si>
  <si>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</si>
  <si>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</si>
  <si>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</si>
  <si>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</si>
  <si>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</si>
  <si>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</si>
  <si>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</si>
  <si>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</si>
  <si>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</si>
  <si>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</si>
  <si>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</si>
  <si>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</si>
  <si>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</si>
  <si>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</si>
  <si>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</si>
  <si>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</si>
  <si>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</si>
  <si>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</si>
  <si>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</si>
  <si>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</si>
  <si>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</si>
  <si>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</si>
  <si>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</si>
  <si>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</si>
  <si>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</si>
  <si>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</si>
  <si>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</si>
  <si>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</si>
  <si>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</si>
  <si>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</si>
  <si>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</si>
  <si>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</si>
  <si>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</si>
  <si>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</si>
  <si>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</si>
  <si>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</si>
  <si>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</si>
  <si>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</si>
  <si>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</si>
  <si>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</si>
  <si>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</si>
  <si>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</si>
  <si>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</si>
  <si>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</si>
  <si>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</si>
  <si>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</si>
  <si>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</si>
  <si>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</si>
  <si>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</si>
  <si>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</si>
  <si>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</si>
  <si>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</si>
  <si>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</si>
  <si>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</si>
  <si>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</si>
  <si>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</si>
  <si>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</si>
  <si>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</si>
  <si>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</si>
  <si>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</si>
  <si>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</si>
  <si>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</si>
  <si>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</si>
  <si>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</si>
  <si>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</si>
  <si>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</si>
  <si>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</si>
  <si>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</si>
  <si>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</si>
  <si>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</si>
  <si>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</si>
  <si>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</si>
  <si>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</si>
  <si>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</si>
  <si>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</si>
  <si>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</si>
  <si>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</si>
  <si>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</si>
  <si>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</si>
  <si>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</si>
  <si>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</si>
  <si>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</si>
  <si>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</si>
  <si>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</si>
  <si>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</si>
  <si>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</si>
  <si>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</si>
  <si>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</si>
  <si>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</si>
  <si>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</si>
  <si>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</si>
  <si>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</si>
  <si>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</si>
  <si>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</si>
  <si>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</si>
  <si>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</si>
  <si>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</si>
  <si>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</si>
  <si>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</si>
  <si>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</si>
  <si>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</si>
  <si>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</si>
  <si>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</si>
  <si>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</si>
  <si>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</si>
  <si>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</si>
  <si>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</si>
  <si>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</si>
  <si>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</si>
  <si>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</si>
  <si>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</si>
  <si>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</si>
  <si>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</si>
  <si>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</si>
  <si>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</si>
  <si>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</si>
  <si>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</si>
  <si>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</si>
  <si>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</si>
  <si>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</si>
  <si>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</si>
  <si>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</si>
  <si>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</si>
  <si>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</si>
  <si>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</si>
  <si>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</si>
  <si>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</si>
  <si>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</si>
  <si>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</si>
  <si>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</si>
  <si>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</si>
  <si>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</si>
  <si>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</si>
  <si>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</si>
  <si>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</si>
  <si>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</si>
  <si>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</si>
  <si>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</si>
  <si>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</si>
  <si>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</si>
  <si>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</si>
  <si>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</si>
  <si>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</si>
  <si>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</si>
  <si>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</si>
  <si>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</si>
  <si>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</si>
  <si>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</si>
  <si>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</si>
  <si>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</si>
  <si>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</si>
  <si>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</si>
  <si>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</si>
  <si>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</si>
  <si>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</si>
  <si>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</si>
  <si>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</si>
  <si>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</si>
  <si>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</si>
  <si>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</si>
  <si>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</si>
  <si>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</si>
  <si>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</si>
  <si>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</si>
  <si>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</si>
  <si>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</si>
  <si>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</si>
  <si>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</si>
  <si>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</si>
  <si>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</si>
  <si>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</si>
  <si>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</si>
  <si>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</si>
  <si>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</si>
  <si>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</si>
  <si>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</si>
  <si>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</si>
  <si>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</si>
  <si>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</si>
  <si>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</si>
  <si>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</si>
  <si>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</si>
  <si>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</si>
  <si>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</si>
  <si>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</si>
  <si>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</si>
  <si>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</si>
  <si>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</si>
  <si>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</si>
  <si>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</si>
  <si>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</si>
  <si>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</si>
  <si>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</si>
  <si>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</si>
  <si>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</si>
  <si>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</si>
  <si>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</si>
  <si>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</si>
  <si>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</si>
  <si>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</si>
  <si>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</si>
  <si>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</si>
  <si>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</si>
  <si>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</si>
  <si>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</si>
  <si>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</si>
  <si>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</si>
  <si>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</si>
  <si>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</si>
  <si>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</si>
  <si>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</si>
  <si>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</si>
  <si>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</si>
  <si>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</si>
  <si>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</si>
  <si>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</si>
  <si>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</si>
  <si>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</si>
  <si>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</si>
  <si>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</si>
  <si>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</si>
  <si>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</si>
  <si>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</si>
  <si>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</si>
  <si>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</si>
  <si>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</si>
  <si>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</si>
  <si>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</si>
  <si>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</si>
  <si>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</si>
  <si>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</si>
  <si>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</si>
  <si>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</si>
  <si>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</si>
  <si>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</si>
  <si>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</si>
  <si>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</si>
  <si>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</si>
  <si>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</si>
  <si>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</si>
  <si>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</si>
  <si>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</si>
  <si>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</si>
  <si>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</si>
  <si>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</si>
  <si>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</si>
  <si>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</si>
  <si>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</si>
  <si>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</si>
  <si>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</si>
  <si>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</si>
  <si>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</si>
  <si>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</si>
  <si>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</si>
  <si>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</si>
  <si>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</si>
  <si>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</si>
  <si>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</si>
  <si>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</si>
  <si>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</si>
  <si>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</si>
  <si>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</si>
  <si>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</si>
  <si>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</si>
  <si>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</si>
  <si>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</si>
  <si>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</si>
  <si>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</si>
  <si>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</si>
  <si>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</si>
  <si>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</si>
  <si>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</si>
  <si>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</si>
  <si>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</si>
  <si>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</si>
  <si>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</si>
  <si>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</si>
  <si>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</si>
  <si>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</si>
  <si>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</si>
  <si>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</si>
  <si>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</si>
  <si>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</si>
  <si>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</si>
  <si>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</si>
  <si>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</si>
  <si>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</si>
  <si>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</si>
  <si>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</si>
  <si>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</si>
  <si>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</si>
  <si>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</si>
  <si>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</si>
  <si>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</si>
  <si>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</si>
  <si>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</si>
  <si>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</si>
  <si>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</si>
  <si>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</si>
  <si>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</si>
  <si>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</si>
  <si>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</si>
  <si>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</si>
  <si>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</si>
  <si>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</si>
  <si>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</si>
  <si>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</si>
  <si>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</si>
  <si>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</si>
  <si>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</si>
  <si>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</si>
  <si>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</si>
  <si>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</si>
  <si>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</si>
  <si>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</si>
  <si>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</si>
  <si>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</si>
  <si>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</si>
  <si>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</si>
  <si>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</si>
  <si>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</si>
  <si>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</si>
  <si>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</si>
  <si>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</si>
  <si>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</si>
  <si>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</si>
  <si>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</si>
  <si>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</si>
  <si>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</si>
  <si>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</si>
  <si>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</si>
  <si>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</si>
  <si>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</si>
  <si>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</si>
  <si>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</si>
  <si>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</si>
  <si>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</si>
  <si>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</si>
  <si>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</si>
  <si>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</si>
  <si>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</si>
  <si>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</si>
  <si>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</si>
  <si>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</si>
  <si>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</si>
  <si>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</si>
  <si>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</si>
  <si>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</si>
  <si>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</si>
  <si>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</si>
  <si>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</si>
  <si>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</si>
  <si>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</si>
  <si>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</si>
  <si>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</si>
  <si>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</si>
  <si>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</si>
  <si>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</si>
  <si>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</si>
  <si>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</si>
  <si>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</si>
  <si>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</si>
  <si>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</si>
  <si>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</si>
  <si>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</si>
  <si>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</si>
  <si>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</si>
  <si>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</si>
  <si>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</si>
  <si>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</si>
  <si>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</si>
  <si>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</si>
  <si>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</si>
  <si>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</si>
  <si>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</si>
  <si>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</si>
  <si>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</si>
  <si>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</si>
  <si>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</si>
  <si>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</si>
  <si>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</si>
  <si>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</si>
  <si>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</si>
  <si>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</si>
  <si>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</si>
  <si>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</si>
  <si>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</si>
  <si>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</si>
  <si>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</si>
  <si>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</si>
  <si>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</si>
  <si>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</si>
  <si>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</si>
  <si>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</si>
  <si>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</si>
  <si>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</si>
  <si>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</si>
  <si>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</si>
  <si>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</si>
  <si>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</si>
  <si>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</si>
  <si>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</si>
  <si>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</si>
  <si>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</si>
  <si>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</si>
  <si>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</si>
  <si>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</si>
  <si>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</si>
  <si>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</si>
  <si>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</si>
  <si>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</si>
  <si>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</si>
  <si>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</si>
  <si>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</si>
  <si>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</si>
  <si>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</si>
  <si>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</si>
  <si>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</si>
  <si>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</si>
  <si>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</si>
  <si>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</si>
  <si>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</si>
  <si>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</si>
  <si>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</si>
  <si>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</si>
  <si>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</si>
  <si>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</si>
  <si>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</si>
  <si>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</si>
  <si>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</si>
  <si>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</si>
  <si>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</si>
  <si>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</si>
  <si>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</si>
  <si>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</si>
  <si>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</si>
  <si>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</si>
  <si>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</si>
  <si>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</si>
  <si>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</si>
  <si>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</si>
  <si>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</si>
  <si>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</si>
  <si>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</si>
  <si>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</si>
  <si>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</si>
  <si>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</si>
  <si>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</si>
  <si>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</si>
  <si>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</si>
  <si>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</si>
  <si>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</si>
  <si>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</si>
  <si>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</si>
  <si>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</si>
  <si>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</si>
  <si>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</si>
  <si>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</si>
  <si>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</si>
  <si>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</si>
  <si>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</si>
  <si>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</si>
  <si>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</si>
  <si>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</si>
  <si>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</si>
  <si>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</si>
  <si>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</si>
  <si>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</si>
  <si>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</si>
  <si>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</si>
  <si>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</si>
  <si>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</si>
  <si>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</si>
  <si>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</si>
  <si>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</si>
  <si>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</si>
  <si>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</si>
  <si>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</si>
  <si>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</si>
  <si>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</si>
  <si>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</si>
  <si>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</si>
  <si>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</si>
  <si>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</si>
  <si>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</si>
  <si>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</si>
  <si>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</si>
  <si>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</si>
  <si>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</si>
  <si>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</si>
  <si>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</si>
  <si>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</si>
  <si>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</si>
  <si>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</si>
  <si>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</si>
  <si>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</si>
  <si>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</si>
  <si>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</si>
  <si>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</si>
  <si>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</si>
  <si>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</si>
  <si>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</si>
  <si>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</si>
  <si>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</si>
  <si>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</si>
  <si>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</si>
  <si>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</si>
  <si>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</si>
  <si>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</si>
  <si>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</si>
  <si>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</si>
  <si>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</si>
  <si>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</si>
  <si>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</si>
  <si>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</si>
  <si>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</si>
  <si>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</si>
  <si>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</si>
  <si>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</si>
  <si>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</si>
  <si>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</si>
  <si>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</si>
  <si>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</si>
  <si>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</si>
  <si>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</si>
  <si>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</si>
  <si>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</si>
  <si>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</si>
  <si>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</si>
  <si>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</si>
  <si>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</si>
  <si>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</si>
  <si>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</si>
  <si>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</si>
  <si>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</si>
  <si>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</si>
  <si>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</si>
  <si>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</si>
  <si>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</si>
  <si>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</si>
  <si>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</si>
  <si>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</si>
  <si>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</si>
  <si>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</si>
  <si>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</si>
  <si>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</si>
  <si>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</si>
  <si>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</si>
  <si>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</si>
  <si>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</si>
  <si>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</si>
  <si>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</si>
  <si>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</si>
  <si>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</si>
  <si>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</si>
  <si>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</si>
  <si>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</si>
  <si>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</si>
  <si>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</si>
  <si>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</si>
  <si>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</si>
  <si>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</si>
  <si>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</si>
  <si>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</si>
  <si>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</si>
  <si>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</si>
  <si>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</si>
  <si>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</si>
  <si>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</si>
  <si>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</si>
  <si>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</si>
  <si>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</si>
  <si>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</si>
  <si>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</si>
  <si>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</si>
  <si>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</si>
  <si>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</si>
  <si>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</si>
  <si>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</si>
  <si>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</si>
  <si>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</si>
  <si>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</si>
  <si>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</si>
  <si>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</si>
  <si>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</si>
  <si>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</si>
  <si>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</si>
  <si>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</si>
  <si>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</si>
  <si>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</si>
  <si>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</si>
  <si>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</si>
  <si>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</si>
  <si>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</si>
  <si>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</si>
  <si>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</si>
  <si>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</si>
  <si>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</si>
  <si>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</si>
  <si>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</si>
  <si>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</si>
  <si>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</si>
  <si>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</si>
  <si>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</si>
  <si>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</si>
  <si>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</si>
  <si>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</si>
  <si>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</si>
  <si>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</si>
  <si>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</si>
  <si>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</si>
  <si>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</si>
  <si>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</si>
  <si>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</si>
  <si>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</si>
  <si>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</si>
  <si>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</si>
  <si>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</si>
  <si>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</si>
  <si>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</si>
  <si>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</si>
  <si>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</si>
  <si>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</si>
  <si>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</si>
  <si>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</si>
  <si>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</si>
  <si>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</si>
  <si>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</si>
  <si>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</si>
  <si>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</si>
  <si>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</si>
  <si>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</si>
  <si>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</si>
  <si>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</si>
  <si>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</si>
  <si>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</si>
  <si>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</si>
  <si>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</si>
  <si>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</si>
  <si>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</si>
  <si>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</si>
  <si>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</si>
  <si>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</si>
  <si>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</si>
  <si>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</si>
  <si>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</si>
  <si>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</si>
  <si>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</si>
  <si>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</si>
  <si>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</si>
  <si>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</si>
  <si>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</si>
  <si>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</si>
  <si>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</si>
  <si>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</si>
  <si>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</si>
  <si>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</si>
  <si>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</si>
  <si>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</si>
  <si>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</si>
  <si>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</si>
  <si>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</si>
  <si>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</si>
  <si>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</si>
  <si>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</si>
  <si>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</si>
  <si>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</si>
  <si>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</si>
  <si>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</si>
  <si>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</si>
  <si>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</si>
  <si>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</si>
  <si>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</si>
  <si>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</si>
  <si>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</si>
  <si>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</si>
  <si>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</si>
  <si>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</si>
  <si>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</si>
  <si>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</si>
  <si>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</si>
  <si>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</si>
  <si>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</si>
  <si>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</si>
  <si>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</si>
  <si>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</si>
  <si>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</si>
  <si>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</si>
  <si>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</si>
  <si>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</si>
  <si>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</si>
  <si>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</si>
  <si>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</si>
  <si>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</si>
  <si>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</si>
  <si>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</si>
  <si>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</si>
  <si>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</si>
  <si>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</si>
  <si>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</si>
  <si>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</si>
  <si>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</si>
  <si>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</si>
  <si>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</si>
  <si>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</si>
  <si>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</si>
  <si>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</si>
  <si>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</si>
  <si>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</si>
  <si>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</si>
  <si>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</si>
  <si>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</si>
  <si>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</si>
  <si>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</si>
  <si>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</si>
  <si>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</si>
  <si>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</si>
  <si>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</si>
  <si>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</si>
  <si>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</si>
  <si>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</si>
  <si>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</si>
  <si>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</si>
  <si>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</si>
  <si>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</si>
  <si>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</si>
  <si>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</si>
  <si>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</si>
  <si>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</si>
  <si>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</si>
  <si>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</si>
  <si>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</si>
  <si>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</si>
  <si>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</si>
  <si>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</si>
  <si>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</si>
  <si>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</si>
  <si>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</si>
  <si>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</si>
  <si>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</si>
  <si>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</si>
  <si>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</si>
  <si>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</si>
  <si>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</si>
  <si>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</si>
  <si>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</si>
  <si>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</si>
  <si>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</si>
  <si>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</si>
  <si>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</si>
  <si>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</si>
  <si>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</si>
  <si>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</si>
  <si>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</si>
  <si>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</si>
  <si>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</si>
  <si>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</si>
  <si>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</si>
  <si>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</si>
  <si>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</si>
  <si>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</si>
  <si>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</si>
  <si>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</si>
  <si>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</si>
  <si>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</si>
  <si>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</si>
  <si>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</si>
  <si>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</si>
  <si>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</si>
  <si>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</si>
  <si>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</si>
  <si>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</si>
  <si>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</si>
  <si>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</si>
  <si>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</si>
  <si>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</si>
  <si>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</si>
  <si>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</si>
  <si>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</si>
  <si>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</si>
  <si>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</si>
  <si>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</si>
  <si>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</si>
  <si>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</si>
  <si>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</si>
  <si>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</si>
  <si>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</si>
  <si>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</si>
  <si>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</si>
  <si>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</si>
  <si>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</si>
  <si>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</si>
  <si>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</si>
  <si>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</si>
  <si>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</si>
  <si>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</si>
  <si>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</si>
  <si>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</si>
  <si>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</si>
  <si>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</si>
  <si>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</si>
  <si>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</si>
  <si>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</si>
  <si>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</si>
  <si>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</si>
  <si>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</si>
  <si>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</si>
  <si>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</si>
  <si>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</si>
  <si>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</si>
  <si>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</si>
  <si>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</si>
  <si>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</si>
  <si>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</si>
  <si>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</si>
  <si>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</si>
  <si>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</si>
  <si>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</si>
  <si>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</si>
  <si>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</si>
  <si>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</si>
  <si>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</si>
  <si>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</si>
  <si>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</si>
  <si>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</si>
  <si>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</si>
  <si>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</si>
  <si>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</si>
  <si>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</si>
  <si>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</si>
  <si>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</si>
  <si>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</si>
  <si>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</si>
  <si>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</si>
  <si>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</si>
  <si>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</si>
  <si>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</si>
  <si>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</si>
  <si>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</si>
  <si>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</si>
  <si>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</si>
  <si>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</si>
  <si>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</si>
  <si>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</si>
  <si>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</si>
  <si>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</si>
  <si>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</si>
  <si>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</si>
  <si>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</si>
  <si>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</si>
  <si>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</si>
  <si>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</si>
  <si>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</si>
  <si>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</si>
  <si>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</si>
  <si>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</si>
  <si>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</si>
  <si>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</si>
  <si>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</si>
  <si>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</si>
  <si>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</si>
  <si>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</si>
  <si>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</si>
  <si>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</si>
  <si>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</si>
  <si>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</si>
  <si>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</si>
  <si>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</si>
  <si>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</si>
  <si>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</si>
  <si>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</si>
  <si>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</si>
  <si>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</si>
  <si>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</si>
  <si>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</si>
  <si>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</si>
  <si>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</si>
  <si>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</si>
  <si>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</si>
  <si>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</si>
  <si>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</si>
  <si>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</si>
  <si>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</si>
  <si>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</si>
  <si>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</si>
  <si>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</si>
  <si>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</si>
  <si>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</si>
  <si>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</si>
  <si>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</si>
  <si>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</si>
  <si>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</si>
  <si>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</si>
  <si>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</si>
  <si>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</si>
  <si>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</si>
  <si>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</si>
  <si>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</si>
  <si>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</si>
  <si>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</si>
  <si>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</si>
  <si>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</si>
  <si>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</si>
  <si>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</si>
  <si>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</si>
  <si>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</si>
  <si>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</si>
  <si>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</si>
  <si>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</si>
  <si>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</si>
  <si>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</si>
  <si>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</si>
  <si>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</si>
  <si>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</si>
  <si>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</si>
  <si>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</si>
  <si>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</si>
  <si>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</si>
  <si>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</si>
  <si>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</si>
  <si>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</si>
  <si>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</si>
  <si>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</si>
  <si>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</si>
  <si>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</si>
  <si>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</si>
  <si>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</si>
  <si>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</si>
  <si>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</si>
  <si>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</si>
  <si>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</si>
  <si>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</si>
  <si>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</si>
  <si>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</si>
  <si>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</si>
  <si>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</si>
  <si>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</si>
  <si>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</si>
  <si>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</si>
  <si>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</si>
  <si>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</si>
  <si>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</si>
  <si>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</si>
  <si>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</si>
  <si>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</si>
  <si>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</si>
  <si>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</si>
  <si>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</si>
  <si>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</si>
  <si>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</si>
  <si>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</si>
  <si>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</si>
  <si>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</si>
  <si>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</si>
  <si>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</si>
  <si>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</si>
  <si>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</si>
  <si>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</si>
  <si>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</si>
  <si>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</si>
  <si>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</si>
  <si>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</si>
  <si>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</si>
  <si>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</si>
  <si>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</si>
  <si>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</si>
  <si>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</si>
  <si>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</si>
  <si>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</si>
  <si>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</si>
  <si>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</si>
  <si>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</si>
  <si>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</si>
  <si>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</si>
  <si>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</si>
  <si>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</si>
  <si>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</si>
  <si>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</si>
  <si>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</si>
  <si>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</si>
  <si>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</si>
  <si>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</si>
  <si>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</si>
  <si>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</si>
  <si>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</si>
  <si>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</si>
  <si>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</si>
  <si>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</si>
  <si>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</si>
  <si>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</si>
  <si>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</si>
  <si>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</si>
  <si>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</si>
  <si>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</si>
  <si>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</si>
  <si>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</si>
  <si>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</si>
  <si>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</si>
  <si>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</si>
  <si>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</si>
  <si>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</si>
  <si>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</si>
  <si>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</si>
  <si>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</si>
  <si>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</si>
  <si>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</si>
  <si>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</si>
  <si>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</si>
  <si>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</si>
  <si>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</si>
  <si>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</si>
  <si>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</si>
  <si>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</si>
  <si>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</si>
  <si>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</si>
  <si>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</si>
  <si>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</si>
  <si>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</si>
  <si>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</si>
  <si>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</si>
  <si>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</si>
  <si>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</si>
  <si>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</si>
  <si>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</si>
  <si>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</si>
  <si>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</si>
  <si>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</si>
  <si>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</si>
  <si>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</si>
  <si>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</si>
  <si>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</si>
  <si>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</si>
  <si>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</si>
  <si>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</si>
  <si>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</si>
  <si>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</si>
  <si>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</si>
  <si>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</si>
  <si>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</si>
  <si>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</si>
  <si>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</si>
  <si>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</si>
  <si>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</si>
  <si>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</si>
  <si>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</si>
  <si>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</si>
  <si>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</si>
  <si>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</si>
  <si>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</si>
  <si>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</si>
  <si>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</si>
  <si>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</si>
  <si>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</si>
  <si>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</si>
  <si>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</si>
  <si>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</si>
  <si>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</si>
  <si>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</si>
  <si>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</si>
  <si>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</si>
  <si>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</si>
  <si>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</si>
  <si>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</si>
  <si>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</si>
  <si>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</si>
  <si>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</si>
  <si>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</si>
  <si>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</si>
  <si>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</si>
  <si>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</si>
  <si>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</si>
  <si>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</si>
  <si>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</si>
  <si>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</si>
  <si>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</si>
  <si>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</si>
  <si>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</si>
  <si>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</si>
  <si>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</si>
  <si>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</si>
  <si>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</si>
  <si>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</si>
  <si>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</si>
  <si>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</si>
  <si>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</si>
  <si>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</si>
  <si>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</si>
  <si>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</si>
  <si>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</si>
  <si>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</si>
  <si>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</si>
  <si>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</si>
  <si>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</si>
  <si>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</si>
  <si>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</si>
  <si>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</si>
  <si>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</si>
  <si>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</si>
  <si>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</si>
  <si>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</si>
  <si>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</si>
  <si>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</si>
  <si>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</si>
  <si>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</si>
  <si>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</si>
  <si>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</si>
  <si>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</si>
  <si>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</si>
  <si>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</si>
  <si>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</si>
  <si>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</si>
  <si>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</si>
  <si>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</si>
  <si>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</si>
  <si>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</si>
  <si>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</si>
  <si>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</si>
  <si>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</si>
  <si>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</si>
  <si>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</si>
  <si>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</si>
  <si>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</si>
  <si>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</si>
  <si>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</si>
  <si>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</si>
  <si>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</si>
  <si>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</si>
  <si>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</si>
  <si>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</si>
  <si>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</si>
  <si>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</si>
  <si>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</si>
  <si>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</si>
  <si>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</si>
  <si>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</si>
  <si>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</si>
  <si>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</si>
  <si>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</si>
  <si>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</si>
  <si>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</si>
  <si>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</si>
  <si>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</si>
  <si>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</si>
  <si>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</si>
  <si>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</si>
  <si>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</si>
  <si>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</si>
  <si>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</si>
  <si>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</si>
  <si>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</si>
  <si>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</si>
  <si>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</si>
  <si>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</si>
  <si>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</si>
  <si>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</si>
  <si>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</si>
  <si>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</si>
  <si>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</si>
  <si>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</si>
  <si>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</si>
  <si>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</si>
  <si>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</si>
  <si>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</si>
  <si>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</si>
  <si>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</si>
  <si>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</si>
  <si>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</si>
  <si>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</si>
  <si>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</si>
  <si>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</si>
  <si>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</si>
  <si>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</si>
  <si>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</si>
  <si>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</si>
  <si>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</si>
  <si>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</si>
  <si>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</si>
  <si>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</si>
  <si>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</si>
  <si>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</si>
  <si>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</si>
  <si>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</si>
  <si>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</si>
  <si>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</si>
  <si>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</si>
  <si>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</si>
  <si>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</si>
  <si>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</si>
  <si>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</si>
  <si>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</si>
  <si>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</si>
  <si>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</si>
  <si>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</si>
  <si>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</si>
  <si>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</si>
  <si>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</si>
  <si>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</si>
  <si>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</si>
  <si>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</si>
  <si>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</si>
  <si>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</si>
  <si>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</si>
  <si>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</si>
  <si>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</si>
  <si>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</si>
  <si>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</si>
  <si>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</si>
  <si>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</si>
  <si>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</si>
  <si>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</si>
  <si>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</si>
  <si>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</si>
  <si>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</si>
  <si>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</si>
  <si>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</si>
  <si>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</si>
  <si>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</si>
  <si>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</si>
  <si>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</si>
  <si>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</si>
  <si>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</si>
  <si>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</si>
  <si>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</si>
  <si>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</si>
  <si>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</si>
  <si>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</si>
  <si>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</si>
  <si>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</si>
  <si>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</si>
  <si>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</si>
  <si>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</si>
  <si>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</si>
  <si>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</si>
  <si>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</si>
  <si>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</si>
  <si>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</si>
  <si>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</si>
  <si>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</si>
  <si>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</si>
  <si>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</si>
  <si>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</si>
  <si>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</si>
  <si>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</si>
  <si>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</si>
  <si>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</si>
  <si>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</si>
  <si>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</si>
  <si>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</si>
  <si>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</si>
  <si>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</si>
  <si>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</si>
  <si>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</si>
  <si>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</si>
  <si>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</si>
  <si>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</si>
  <si>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</si>
  <si>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</si>
  <si>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</si>
  <si>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</si>
  <si>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</si>
  <si>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</si>
  <si>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</si>
  <si>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</si>
  <si>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</si>
  <si>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</si>
  <si>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</si>
  <si>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</si>
  <si>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</si>
  <si>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</si>
  <si>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</si>
  <si>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</si>
  <si>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</si>
  <si>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</si>
  <si>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</si>
  <si>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</si>
  <si>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</si>
  <si>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</si>
  <si>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</si>
  <si>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</si>
  <si>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</si>
  <si>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</si>
  <si>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</si>
  <si>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</si>
  <si>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</si>
  <si>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</si>
  <si>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</si>
  <si>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</si>
  <si>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</si>
  <si>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</si>
  <si>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</si>
  <si>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</si>
  <si>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</si>
  <si>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</si>
  <si>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</si>
  <si>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</si>
  <si>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</si>
  <si>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</si>
  <si>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</si>
  <si>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</si>
  <si>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</si>
  <si>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</si>
  <si>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</si>
  <si>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</si>
  <si>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</si>
  <si>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</si>
  <si>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</si>
  <si>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</si>
  <si>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</si>
  <si>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</si>
  <si>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</si>
  <si>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</si>
  <si>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</si>
  <si>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</si>
  <si>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</si>
  <si>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</si>
  <si>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</si>
  <si>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</si>
  <si>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</si>
  <si>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</si>
  <si>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</si>
  <si>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</si>
  <si>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</si>
  <si>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</si>
  <si>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</si>
  <si>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</si>
  <si>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</si>
  <si>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</si>
  <si>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</si>
  <si>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</si>
  <si>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</si>
  <si>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</si>
  <si>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</si>
  <si>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</si>
  <si>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</si>
  <si>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</si>
  <si>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</si>
  <si>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</si>
  <si>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</si>
  <si>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</si>
  <si>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</si>
  <si>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</si>
  <si>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</si>
  <si>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</si>
  <si>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</si>
  <si>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</si>
  <si>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</si>
  <si>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</si>
  <si>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</si>
  <si>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</si>
  <si>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</si>
  <si>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</si>
  <si>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</si>
  <si>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</si>
  <si>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</si>
  <si>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</si>
  <si>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</si>
  <si>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</si>
  <si>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</si>
  <si>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</si>
  <si>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</si>
  <si>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</si>
  <si>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</si>
  <si>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</si>
  <si>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</si>
  <si>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</si>
  <si>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</si>
  <si>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</si>
  <si>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</si>
  <si>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</si>
  <si>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</si>
  <si>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</si>
  <si>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</si>
  <si>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</si>
  <si>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</si>
  <si>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</si>
  <si>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</si>
  <si>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</si>
  <si>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</si>
  <si>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</si>
  <si>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</si>
  <si>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</si>
  <si>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</si>
  <si>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</si>
  <si>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</si>
  <si>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</si>
  <si>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</si>
  <si>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</si>
  <si>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</si>
  <si>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</si>
  <si>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</si>
  <si>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</si>
  <si>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</si>
  <si>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</si>
  <si>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</si>
  <si>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</si>
  <si>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</si>
  <si>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</si>
  <si>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</si>
  <si>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</si>
  <si>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</si>
  <si>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</si>
  <si>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</si>
  <si>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</si>
  <si>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</si>
  <si>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</si>
  <si>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</si>
  <si>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</si>
  <si>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</si>
  <si>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</si>
  <si>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</si>
  <si>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</si>
  <si>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</si>
  <si>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</si>
  <si>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</si>
  <si>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</si>
  <si>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</si>
  <si>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</si>
  <si>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</si>
  <si>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</si>
  <si>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</si>
  <si>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</si>
  <si>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</si>
  <si>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</si>
  <si>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</si>
  <si>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</si>
  <si>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</si>
  <si>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</si>
  <si>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</si>
  <si>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</si>
  <si>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</si>
  <si>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</si>
  <si>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</si>
  <si>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</si>
  <si>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</si>
  <si>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</si>
  <si>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</si>
  <si>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</si>
  <si>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</si>
  <si>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</si>
  <si>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</si>
  <si>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</si>
  <si>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</si>
  <si>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</si>
  <si>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</si>
  <si>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</si>
  <si>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</si>
  <si>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</si>
  <si>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</si>
  <si>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</si>
  <si>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</si>
  <si>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</si>
  <si>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</si>
  <si>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</si>
  <si>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</si>
  <si>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</si>
  <si>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</si>
  <si>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</si>
  <si>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</si>
  <si>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</si>
  <si>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</si>
  <si>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</si>
  <si>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</si>
  <si>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</si>
  <si>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</si>
  <si>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</si>
  <si>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</si>
  <si>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</si>
  <si>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</si>
  <si>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</si>
  <si>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</si>
  <si>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</si>
  <si>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</si>
  <si>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</si>
  <si>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</si>
  <si>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</si>
  <si>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</si>
  <si>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</si>
  <si>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</si>
  <si>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</si>
  <si>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</si>
  <si>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</si>
  <si>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</si>
  <si>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</si>
  <si>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</si>
  <si>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</si>
  <si>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</si>
  <si>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</si>
  <si>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</si>
  <si>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</si>
  <si>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</si>
  <si>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</si>
  <si>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</si>
  <si>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</si>
  <si>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</si>
  <si>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</si>
  <si>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</si>
  <si>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</si>
  <si>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</si>
  <si>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</si>
  <si>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</si>
  <si>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</si>
  <si>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</si>
  <si>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</si>
  <si>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</si>
  <si>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</si>
  <si>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</si>
  <si>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</si>
  <si>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</si>
  <si>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</si>
  <si>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</si>
  <si>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</si>
  <si>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</si>
  <si>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</si>
  <si>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</si>
  <si>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</si>
  <si>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</si>
  <si>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</si>
  <si>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</si>
  <si>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</si>
  <si>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</si>
  <si>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</si>
  <si>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</si>
  <si>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</si>
  <si>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</si>
  <si>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</si>
  <si>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</si>
  <si>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</si>
  <si>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</si>
  <si>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</si>
  <si>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</si>
  <si>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</si>
  <si>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</si>
  <si>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</si>
  <si>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</si>
  <si>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</si>
  <si>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</si>
  <si>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</si>
  <si>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</si>
  <si>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</si>
  <si>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</si>
  <si>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</si>
  <si>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</si>
  <si>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</si>
  <si>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</si>
  <si>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</si>
  <si>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</si>
  <si>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</si>
  <si>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</si>
  <si>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</si>
  <si>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</si>
  <si>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</si>
  <si>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</si>
  <si>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</si>
  <si>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</si>
  <si>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</si>
  <si>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</si>
  <si>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</si>
  <si>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</si>
  <si>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</si>
  <si>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</si>
  <si>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</si>
  <si>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</si>
  <si>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</si>
  <si>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</si>
  <si>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</si>
  <si>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</si>
  <si>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</si>
  <si>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</si>
  <si>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</si>
  <si>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</si>
  <si>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</si>
  <si>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</si>
  <si>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</si>
  <si>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</si>
  <si>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</si>
  <si>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</si>
  <si>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</si>
  <si>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</si>
  <si>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</si>
  <si>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</si>
  <si>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</si>
  <si>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</si>
  <si>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</si>
  <si>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</si>
  <si>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</si>
  <si>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</si>
  <si>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</si>
  <si>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</si>
  <si>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</si>
  <si>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</si>
  <si>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</si>
  <si>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</si>
  <si>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</si>
  <si>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</si>
  <si>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</si>
  <si>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</si>
  <si>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</si>
  <si>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</si>
  <si>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</si>
  <si>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</si>
  <si>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</si>
  <si>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</si>
  <si>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</si>
  <si>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</si>
  <si>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</si>
  <si>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</si>
  <si>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</si>
  <si>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</si>
  <si>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</si>
  <si>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</si>
  <si>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</si>
  <si>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</si>
  <si>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</si>
  <si>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</si>
  <si>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</si>
  <si>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</si>
  <si>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</si>
  <si>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</si>
  <si>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</si>
  <si>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</si>
  <si>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</si>
  <si>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</si>
  <si>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</si>
  <si>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</si>
  <si>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</si>
  <si>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</si>
  <si>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</si>
  <si>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</si>
  <si>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</si>
  <si>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</si>
  <si>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</si>
  <si>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</si>
  <si>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</si>
  <si>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</si>
  <si>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</si>
  <si>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</si>
  <si>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</si>
  <si>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</si>
  <si>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</si>
  <si>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</si>
  <si>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</si>
  <si>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</si>
  <si>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</si>
  <si>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</si>
  <si>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</si>
  <si>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</si>
  <si>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</si>
  <si>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</si>
  <si>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</si>
  <si>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</si>
  <si>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</si>
  <si>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</si>
  <si>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</si>
  <si>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</si>
  <si>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</si>
  <si>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</si>
  <si>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</si>
  <si>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</si>
  <si>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</si>
  <si>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</si>
  <si>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</si>
  <si>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</si>
  <si>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</si>
  <si>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</si>
  <si>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</si>
  <si>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</si>
  <si>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</si>
  <si>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</si>
  <si>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</si>
  <si>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</si>
  <si>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</si>
  <si>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</si>
  <si>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</si>
  <si>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</si>
  <si>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</si>
  <si>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</si>
  <si>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</si>
  <si>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</si>
  <si>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</si>
  <si>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</si>
  <si>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</si>
  <si>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</si>
  <si>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</si>
  <si>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</si>
  <si>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</si>
  <si>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</si>
  <si>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</si>
  <si>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</si>
  <si>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</si>
  <si>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</si>
  <si>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</si>
  <si>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</si>
  <si>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</si>
  <si>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</si>
  <si>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</si>
  <si>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</si>
  <si>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</si>
  <si>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</si>
  <si>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</si>
  <si>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</si>
  <si>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</si>
  <si>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</si>
  <si>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</si>
  <si>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</si>
  <si>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</si>
  <si>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</si>
  <si>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</si>
  <si>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</si>
  <si>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</si>
  <si>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</si>
  <si>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</si>
  <si>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</si>
  <si>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</si>
  <si>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</si>
  <si>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</si>
  <si>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</si>
  <si>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</si>
  <si>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</si>
  <si>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</si>
  <si>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</si>
  <si>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</si>
  <si>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</si>
  <si>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</si>
  <si>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</si>
  <si>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</si>
  <si>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</si>
  <si>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</si>
  <si>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</si>
  <si>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</si>
  <si>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</si>
  <si>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</si>
  <si>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</si>
  <si>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</si>
  <si>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</si>
  <si>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</si>
  <si>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</si>
  <si>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</si>
  <si>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</si>
  <si>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</si>
  <si>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</si>
  <si>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</si>
  <si>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</si>
  <si>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</si>
  <si>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</si>
  <si>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</si>
  <si>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</si>
  <si>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</si>
  <si>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</si>
  <si>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</si>
  <si>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</si>
  <si>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</si>
  <si>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</si>
  <si>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</si>
  <si>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</si>
  <si>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</si>
  <si>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</si>
  <si>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</si>
  <si>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</si>
  <si>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</si>
  <si>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</si>
  <si>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</si>
  <si>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</si>
  <si>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</si>
  <si>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</si>
  <si>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</si>
  <si>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</si>
  <si>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</si>
  <si>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</si>
  <si>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</si>
  <si>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</si>
  <si>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</si>
  <si>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</si>
  <si>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</si>
  <si>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</si>
  <si>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</si>
  <si>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</si>
  <si>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</si>
  <si>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</si>
  <si>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</si>
  <si>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</si>
  <si>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</si>
  <si>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</si>
  <si>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</si>
  <si>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</si>
  <si>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</si>
  <si>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</si>
  <si>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</si>
  <si>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</si>
  <si>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</si>
  <si>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</si>
  <si>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</si>
  <si>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</si>
  <si>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</si>
  <si>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</si>
  <si>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</si>
  <si>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</si>
  <si>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</si>
  <si>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</si>
  <si>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</si>
  <si>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</si>
  <si>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</si>
  <si>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</si>
  <si>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</si>
  <si>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</si>
  <si>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</si>
  <si>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</si>
  <si>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</si>
  <si>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</si>
  <si>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</si>
  <si>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</si>
  <si>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</si>
  <si>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</si>
  <si>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</si>
  <si>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</si>
  <si>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</si>
  <si>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</si>
  <si>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</si>
  <si>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</si>
  <si>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</si>
  <si>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</si>
  <si>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</si>
  <si>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</si>
  <si>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</si>
  <si>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</si>
  <si>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</si>
  <si>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</si>
  <si>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</si>
  <si>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</si>
  <si>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</si>
  <si>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</si>
  <si>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</si>
  <si>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</si>
  <si>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</si>
  <si>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</si>
  <si>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</si>
  <si>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</si>
  <si>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</si>
  <si>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</si>
  <si>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</si>
  <si>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</si>
  <si>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</si>
  <si>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</si>
  <si>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</si>
  <si>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</si>
  <si>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</si>
  <si>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</si>
  <si>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</si>
  <si>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</si>
  <si>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</si>
  <si>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</si>
  <si>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</si>
  <si>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</si>
  <si>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</si>
  <si>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</si>
  <si>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</si>
  <si>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</si>
  <si>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</si>
  <si>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</si>
  <si>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</si>
  <si>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</si>
  <si>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</si>
  <si>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</si>
  <si>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</si>
  <si>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</si>
  <si>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</si>
  <si>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</si>
  <si>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</si>
  <si>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</si>
  <si>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</si>
  <si>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</si>
  <si>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</si>
  <si>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</si>
  <si>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</si>
  <si>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</si>
  <si>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</si>
  <si>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</si>
  <si>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</si>
  <si>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</si>
  <si>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</si>
  <si>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</si>
  <si>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</si>
  <si>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</si>
  <si>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</si>
  <si>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</si>
  <si>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</si>
  <si>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</si>
  <si>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</si>
  <si>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</si>
  <si>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</si>
  <si>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</si>
  <si>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</si>
  <si>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</si>
  <si>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</si>
  <si>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</si>
  <si>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</si>
  <si>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</si>
  <si>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</si>
  <si>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</si>
  <si>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</si>
  <si>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</si>
  <si>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</si>
  <si>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</si>
  <si>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</si>
  <si>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</si>
  <si>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</si>
  <si>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</si>
  <si>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</si>
  <si>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</si>
  <si>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</si>
  <si>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</si>
  <si>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</si>
  <si>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</si>
  <si>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</si>
  <si>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</si>
  <si>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</si>
  <si>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</si>
  <si>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</si>
  <si>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</si>
  <si>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</si>
  <si>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</si>
  <si>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</si>
  <si>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</si>
  <si>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</si>
  <si>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</si>
  <si>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</si>
  <si>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</si>
  <si>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</si>
  <si>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</si>
  <si>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</si>
  <si>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</si>
  <si>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</si>
  <si>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</si>
  <si>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</si>
  <si>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</si>
  <si>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</si>
  <si>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</si>
  <si>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</si>
  <si>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</si>
  <si>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</si>
  <si>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</si>
  <si>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</si>
  <si>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</si>
  <si>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</si>
  <si>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</si>
  <si>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</si>
  <si>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</si>
  <si>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</si>
  <si>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</si>
  <si>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</si>
  <si>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</si>
  <si>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</si>
  <si>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</si>
  <si>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</si>
  <si>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</si>
  <si>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</si>
  <si>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</si>
  <si>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</si>
  <si>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</si>
  <si>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</si>
  <si>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</si>
  <si>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</si>
  <si>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</si>
  <si>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</si>
  <si>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</si>
  <si>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</si>
  <si>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</si>
  <si>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</si>
  <si>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</si>
  <si>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</si>
  <si>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</si>
  <si>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</si>
  <si>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</si>
  <si>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</si>
  <si>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</si>
  <si>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</si>
  <si>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</si>
  <si>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</si>
  <si>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</si>
  <si>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</si>
  <si>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</si>
  <si>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</si>
  <si>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</si>
  <si>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</si>
  <si>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</si>
  <si>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</si>
  <si>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</si>
  <si>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</si>
  <si>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</si>
  <si>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</si>
  <si>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</si>
  <si>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</si>
  <si>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</si>
  <si>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</si>
  <si>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</si>
  <si>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</si>
  <si>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</si>
  <si>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</si>
  <si>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</si>
  <si>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</si>
  <si>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</si>
  <si>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</si>
  <si>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</si>
  <si>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</si>
  <si>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</si>
  <si>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</si>
  <si>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</si>
  <si>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</si>
  <si>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</si>
  <si>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</si>
  <si>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</si>
  <si>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</si>
  <si>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</si>
  <si>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</si>
  <si>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</si>
  <si>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</si>
  <si>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</si>
  <si>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</si>
  <si>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</si>
  <si>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</si>
  <si>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</si>
  <si>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</si>
  <si>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</si>
  <si>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</si>
  <si>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</si>
  <si>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</si>
  <si>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</si>
  <si>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</si>
  <si>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</si>
  <si>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</si>
  <si>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</si>
  <si>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</si>
  <si>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</si>
  <si>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</si>
  <si>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</si>
  <si>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</si>
  <si>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</si>
  <si>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</si>
  <si>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</si>
  <si>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</si>
  <si>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</si>
  <si>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</si>
  <si>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</si>
  <si>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</si>
  <si>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</si>
  <si>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</si>
  <si>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</si>
  <si>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</si>
  <si>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</si>
  <si>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</si>
  <si>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</si>
  <si>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</si>
  <si>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</si>
  <si>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</si>
  <si>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</si>
  <si>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</si>
  <si>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</si>
  <si>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</si>
  <si>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</si>
  <si>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</si>
  <si>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</si>
  <si>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</si>
  <si>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</si>
  <si>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</si>
  <si>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</si>
  <si>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</si>
  <si>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</si>
  <si>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</si>
  <si>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</si>
  <si>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</si>
  <si>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</si>
  <si>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</si>
  <si>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</si>
  <si>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</si>
  <si>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</si>
  <si>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</si>
  <si>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</si>
  <si>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</si>
  <si>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</si>
  <si>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</si>
  <si>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</si>
  <si>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</si>
  <si>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</si>
  <si>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</si>
  <si>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</si>
  <si>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</si>
  <si>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</si>
  <si>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</si>
  <si>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</si>
  <si>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</si>
  <si>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</si>
  <si>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</si>
  <si>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</si>
  <si>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</si>
  <si>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</si>
  <si>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</si>
  <si>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</si>
  <si>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</si>
  <si>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</si>
  <si>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</si>
  <si>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</si>
  <si>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</si>
  <si>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</si>
  <si>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</si>
  <si>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</si>
  <si>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</si>
  <si>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</si>
  <si>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</si>
  <si>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</si>
  <si>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</si>
  <si>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</si>
  <si>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</si>
  <si>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</si>
  <si>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</si>
  <si>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</si>
  <si>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</si>
  <si>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</si>
  <si>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</si>
  <si>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</si>
  <si>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</si>
  <si>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</si>
  <si>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</si>
  <si>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</si>
  <si>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</si>
  <si>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</si>
  <si>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</si>
  <si>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</si>
  <si>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</si>
  <si>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</si>
  <si>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</si>
  <si>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</si>
  <si>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</si>
  <si>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</si>
  <si>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</si>
  <si>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</si>
  <si>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</si>
  <si>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</si>
  <si>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</si>
  <si>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</si>
  <si>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</si>
  <si>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</si>
  <si>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</si>
  <si>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</si>
  <si>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</si>
  <si>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</si>
  <si>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</si>
  <si>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</si>
  <si>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</si>
  <si>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</si>
  <si>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</si>
  <si>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</si>
  <si>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</si>
  <si>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</si>
  <si>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</si>
  <si>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</si>
  <si>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</si>
  <si>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</si>
  <si>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</si>
  <si>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</si>
  <si>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</si>
  <si>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</si>
  <si>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</si>
  <si>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</si>
  <si>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</si>
  <si>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</si>
  <si>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</si>
  <si>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</si>
  <si>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</si>
  <si>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</si>
  <si>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</si>
  <si>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</si>
  <si>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</si>
  <si>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</si>
  <si>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</si>
  <si>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</si>
  <si>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</si>
  <si>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</si>
  <si>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</si>
  <si>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</si>
  <si>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</si>
  <si>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</si>
  <si>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</si>
  <si>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</si>
  <si>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</si>
  <si>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</si>
  <si>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</si>
  <si>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</si>
  <si>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</si>
  <si>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</si>
  <si>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</si>
  <si>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</si>
  <si>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</si>
  <si>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</si>
  <si>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</si>
  <si>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</si>
  <si>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</si>
  <si>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</si>
  <si>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</si>
  <si>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</si>
  <si>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</si>
  <si>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</si>
  <si>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</si>
  <si>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</si>
  <si>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</si>
  <si>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</si>
  <si>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</si>
  <si>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</si>
  <si>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</si>
  <si>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</si>
  <si>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</si>
  <si>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</si>
  <si>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</si>
  <si>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</si>
  <si>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</si>
  <si>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</si>
  <si>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</si>
  <si>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</si>
  <si>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</si>
  <si>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</si>
  <si>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</si>
  <si>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</si>
  <si>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</si>
  <si>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</si>
  <si>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</si>
  <si>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</si>
  <si>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</si>
  <si>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</si>
  <si>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</si>
  <si>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</si>
  <si>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</si>
  <si>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</si>
  <si>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</si>
  <si>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</si>
  <si>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</si>
  <si>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</si>
  <si>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</si>
  <si>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</si>
  <si>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</si>
  <si>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</si>
  <si>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</si>
  <si>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</si>
  <si>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</si>
  <si>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</si>
  <si>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</si>
  <si>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</si>
  <si>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</si>
  <si>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</si>
  <si>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</si>
  <si>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</si>
  <si>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</si>
  <si>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</si>
  <si>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</si>
  <si>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</si>
  <si>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</si>
  <si>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</si>
  <si>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</si>
  <si>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</si>
  <si>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</si>
  <si>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</si>
  <si>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</si>
  <si>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</si>
  <si>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</si>
  <si>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</si>
  <si>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</si>
  <si>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</si>
  <si>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</si>
  <si>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</si>
  <si>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</si>
  <si>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</si>
  <si>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</si>
  <si>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</si>
  <si>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</si>
  <si>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</si>
  <si>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</si>
  <si>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</si>
  <si>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</si>
  <si>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</si>
  <si>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</si>
  <si>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</si>
  <si>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</si>
  <si>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</si>
  <si>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</si>
  <si>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</si>
  <si>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</si>
  <si>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</si>
  <si>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</si>
  <si>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</si>
  <si>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</si>
  <si>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</si>
  <si>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</si>
  <si>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</si>
  <si>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</si>
  <si>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</si>
  <si>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</si>
  <si>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</si>
  <si>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</si>
  <si>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</si>
  <si>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</si>
  <si>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</si>
  <si>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</si>
  <si>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</si>
  <si>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</si>
  <si>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</si>
  <si>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</si>
  <si>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</si>
  <si>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</si>
  <si>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</si>
  <si>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</si>
  <si>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</si>
  <si>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</si>
  <si>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</si>
  <si>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</si>
  <si>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</si>
  <si>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</si>
  <si>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</si>
  <si>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</si>
  <si>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</si>
  <si>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</si>
  <si>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</si>
  <si>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</si>
  <si>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</si>
  <si>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</si>
  <si>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</si>
  <si>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</si>
  <si>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</si>
  <si>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</si>
  <si>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</si>
  <si>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</si>
  <si>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</si>
  <si>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</si>
  <si>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</si>
  <si>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</si>
  <si>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</si>
  <si>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</si>
  <si>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</si>
  <si>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</si>
  <si>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</si>
  <si>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</si>
  <si>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</si>
  <si>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</si>
  <si>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</si>
  <si>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</si>
  <si>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</si>
  <si>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</si>
  <si>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</si>
  <si>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</si>
  <si>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</si>
  <si>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</si>
  <si>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</si>
  <si>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</si>
  <si>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</si>
  <si>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</si>
  <si>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</si>
  <si>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</si>
  <si>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</si>
  <si>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</si>
  <si>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</si>
  <si>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</si>
  <si>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</si>
  <si>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</si>
  <si>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</si>
  <si>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</si>
  <si>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</si>
  <si>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</si>
  <si>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</si>
  <si>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</si>
  <si>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</si>
  <si>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</si>
  <si>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</si>
  <si>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</si>
  <si>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</si>
  <si>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</si>
  <si>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</si>
  <si>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</si>
  <si>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</si>
  <si>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</si>
  <si>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</si>
  <si>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</si>
  <si>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</si>
  <si>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</si>
  <si>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</si>
  <si>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</si>
  <si>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</si>
  <si>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</si>
  <si>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</si>
  <si>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</si>
  <si>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</si>
  <si>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</si>
  <si>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</si>
  <si>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</si>
  <si>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</si>
  <si>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</si>
  <si>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</si>
  <si>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</si>
  <si>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</si>
  <si>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</si>
  <si>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</si>
  <si>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</si>
  <si>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</si>
  <si>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</si>
  <si>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</si>
  <si>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</si>
  <si>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</si>
  <si>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</si>
  <si>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</si>
  <si>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</si>
  <si>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</si>
  <si>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</si>
  <si>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</si>
  <si>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</si>
  <si>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</si>
  <si>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</si>
  <si>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</si>
  <si>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</si>
  <si>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</si>
  <si>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</si>
  <si>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</si>
  <si>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</si>
  <si>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</si>
  <si>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</si>
  <si>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</si>
  <si>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</si>
  <si>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</si>
  <si>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</si>
  <si>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</si>
  <si>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</si>
  <si>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</si>
  <si>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</si>
  <si>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</si>
  <si>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</si>
  <si>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</si>
  <si>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</si>
  <si>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</si>
  <si>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</si>
  <si>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</si>
  <si>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</si>
  <si>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</si>
  <si>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</si>
  <si>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</si>
  <si>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</si>
  <si>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</si>
  <si>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</si>
  <si>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</si>
  <si>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</si>
  <si>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</si>
  <si>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</si>
  <si>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</si>
  <si>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</si>
  <si>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</si>
  <si>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</si>
  <si>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</si>
  <si>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</si>
  <si>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</si>
  <si>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</si>
  <si>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</si>
  <si>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</si>
  <si>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</si>
  <si>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</si>
  <si>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</si>
  <si>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</si>
  <si>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</si>
  <si>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</si>
  <si>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</si>
  <si>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</si>
  <si>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</si>
  <si>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</si>
  <si>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</si>
  <si>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</si>
  <si>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</si>
  <si>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</si>
  <si>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</si>
  <si>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</si>
  <si>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</si>
  <si>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</si>
  <si>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</si>
  <si>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</si>
  <si>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</si>
  <si>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</si>
  <si>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</si>
  <si>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</si>
  <si>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</si>
  <si>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</si>
  <si>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</si>
  <si>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</si>
  <si>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</si>
  <si>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</si>
  <si>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</si>
  <si>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</si>
  <si>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</si>
  <si>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</si>
  <si>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</si>
  <si>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</si>
  <si>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</si>
  <si>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</si>
  <si>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</si>
  <si>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</si>
  <si>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</si>
  <si>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</si>
  <si>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</si>
  <si>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</si>
  <si>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</si>
  <si>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</si>
  <si>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</si>
  <si>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</si>
  <si>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</si>
  <si>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</si>
  <si>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</si>
  <si>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</si>
  <si>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</si>
  <si>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</si>
  <si>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</si>
  <si>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</si>
  <si>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</si>
  <si>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</si>
  <si>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</si>
  <si>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</si>
  <si>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</si>
  <si>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</si>
  <si>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</si>
  <si>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</si>
  <si>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</si>
  <si>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</si>
  <si>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</si>
  <si>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</si>
  <si>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</si>
  <si>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</si>
  <si>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</si>
  <si>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</si>
  <si>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</si>
  <si>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</si>
  <si>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</si>
  <si>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</si>
  <si>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</si>
  <si>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</si>
  <si>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</si>
  <si>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</si>
  <si>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</si>
  <si>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</si>
  <si>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</si>
  <si>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</si>
  <si>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</si>
  <si>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</si>
  <si>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</si>
  <si>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</si>
  <si>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</si>
  <si>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</si>
  <si>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</si>
  <si>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</si>
  <si>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</si>
  <si>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</si>
  <si>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</si>
  <si>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</si>
  <si>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</si>
  <si>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</si>
  <si>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</si>
  <si>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</si>
  <si>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</si>
  <si>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</si>
  <si>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</si>
  <si>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</si>
  <si>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</si>
  <si>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</si>
  <si>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</si>
  <si>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</si>
  <si>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</si>
  <si>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</si>
  <si>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</si>
  <si>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</si>
  <si>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</si>
  <si>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</si>
  <si>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</si>
  <si>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</si>
  <si>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</si>
  <si>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</si>
  <si>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</si>
  <si>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</si>
  <si>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</si>
  <si>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</si>
  <si>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</si>
  <si>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</si>
  <si>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</si>
  <si>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</si>
  <si>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</si>
  <si>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</si>
  <si>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</si>
  <si>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</si>
  <si>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</si>
  <si>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</si>
  <si>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</si>
  <si>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</si>
  <si>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</si>
  <si>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</si>
  <si>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</si>
  <si>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</si>
  <si>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</si>
  <si>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</si>
  <si>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</si>
  <si>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</si>
  <si>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</si>
  <si>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</si>
  <si>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</si>
  <si>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</si>
  <si>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</si>
  <si>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</si>
  <si>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</si>
  <si>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</si>
  <si>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</si>
  <si>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</si>
  <si>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</si>
  <si>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</si>
  <si>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</si>
  <si>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</si>
  <si>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</si>
  <si>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</si>
  <si>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</si>
  <si>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</si>
  <si>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</si>
  <si>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</si>
  <si>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</si>
  <si>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</si>
  <si>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</si>
  <si>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</si>
  <si>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</si>
  <si>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</si>
  <si>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</si>
  <si>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</si>
  <si>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</si>
  <si>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</si>
  <si>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</si>
  <si>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</si>
  <si>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</si>
  <si>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</si>
  <si>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</si>
  <si>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</si>
  <si>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</si>
  <si>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</si>
  <si>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</si>
  <si>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</si>
  <si>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</si>
  <si>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</si>
  <si>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</si>
  <si>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</si>
  <si>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</si>
  <si>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</si>
  <si>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</si>
  <si>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</si>
  <si>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</si>
  <si>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</si>
  <si>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</si>
  <si>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</si>
  <si>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</si>
  <si>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</si>
  <si>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</si>
  <si>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</si>
  <si>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</si>
  <si>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</si>
  <si>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</si>
  <si>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</si>
  <si>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</si>
  <si>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</si>
  <si>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</si>
  <si>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</si>
  <si>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</si>
  <si>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</si>
  <si>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</si>
  <si>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</si>
  <si>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</si>
  <si>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</si>
  <si>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</si>
  <si>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</si>
  <si>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</si>
  <si>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</si>
  <si>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</si>
  <si>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</si>
  <si>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</si>
  <si>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</si>
  <si>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</si>
  <si>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</si>
  <si>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</si>
  <si>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</si>
  <si>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</si>
  <si>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</si>
  <si>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</si>
  <si>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</si>
  <si>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</si>
  <si>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</si>
  <si>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</si>
  <si>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</si>
  <si>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</si>
  <si>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</si>
  <si>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</si>
  <si>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</si>
  <si>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</si>
  <si>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</si>
  <si>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</si>
  <si>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</si>
  <si>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</si>
  <si>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</si>
  <si>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</si>
  <si>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</si>
  <si>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</si>
  <si>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</si>
  <si>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</si>
  <si>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</si>
  <si>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</si>
  <si>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</si>
  <si>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</si>
  <si>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</si>
  <si>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</si>
  <si>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</si>
  <si>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</si>
  <si>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</si>
  <si>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</si>
  <si>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</si>
  <si>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</si>
  <si>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</si>
  <si>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</si>
  <si>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</si>
  <si>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</si>
  <si>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</si>
  <si>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</si>
  <si>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</si>
  <si>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</si>
  <si>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</si>
  <si>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</si>
  <si>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</si>
  <si>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</si>
  <si>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</si>
  <si>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</si>
  <si>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</si>
  <si>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</si>
  <si>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</si>
  <si>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</si>
  <si>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</si>
  <si>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</si>
  <si>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</si>
  <si>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</si>
  <si>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</si>
  <si>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</si>
  <si>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</si>
  <si>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</si>
  <si>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</si>
  <si>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</si>
  <si>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</si>
  <si>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</si>
  <si>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</si>
  <si>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</si>
  <si>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</si>
  <si>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</si>
  <si>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</si>
  <si>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</si>
  <si>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</si>
  <si>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</si>
  <si>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</si>
  <si>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</si>
  <si>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</si>
  <si>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</si>
  <si>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</si>
  <si>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</si>
  <si>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</si>
  <si>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</si>
  <si>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</si>
  <si>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</si>
  <si>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</si>
  <si>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</si>
  <si>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</si>
  <si>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</si>
  <si>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</si>
  <si>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</si>
  <si>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</si>
  <si>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</si>
  <si>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</si>
  <si>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</si>
  <si>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</si>
  <si>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</si>
  <si>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</si>
  <si>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</si>
  <si>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</si>
  <si>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</si>
  <si>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</si>
  <si>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</si>
  <si>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</si>
  <si>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</si>
  <si>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</si>
  <si>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</si>
  <si>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</si>
  <si>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</si>
  <si>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</si>
  <si>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</si>
  <si>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</si>
  <si>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</si>
  <si>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</si>
  <si>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</si>
  <si>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</si>
  <si>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</si>
  <si>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</si>
  <si>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</si>
  <si>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</si>
  <si>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</si>
  <si>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</si>
  <si>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</si>
  <si>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</si>
  <si>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</si>
  <si>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</si>
  <si>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</si>
  <si>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</si>
  <si>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</si>
  <si>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</si>
  <si>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</si>
  <si>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</si>
  <si>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</si>
  <si>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</si>
  <si>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</si>
  <si>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</si>
  <si>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</si>
  <si>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</si>
  <si>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</si>
  <si>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</si>
  <si>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</si>
  <si>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</si>
  <si>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</si>
  <si>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</si>
  <si>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</si>
  <si>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</si>
  <si>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</si>
  <si>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</si>
  <si>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</si>
  <si>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</si>
  <si>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</si>
  <si>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</si>
  <si>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</si>
  <si>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</si>
  <si>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</si>
  <si>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</si>
  <si>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</si>
  <si>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</si>
  <si>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</si>
  <si>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</si>
  <si>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</si>
  <si>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</si>
  <si>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</si>
  <si>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</si>
  <si>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</si>
  <si>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</si>
  <si>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</si>
  <si>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</si>
  <si>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</si>
  <si>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</si>
  <si>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</si>
  <si>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</si>
  <si>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</si>
  <si>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</si>
  <si>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</si>
  <si>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</si>
  <si>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</si>
  <si>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</si>
  <si>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</si>
  <si>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</si>
  <si>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</si>
  <si>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</si>
  <si>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</si>
  <si>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</si>
  <si>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</si>
  <si>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</si>
  <si>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</si>
  <si>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</si>
  <si>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</si>
  <si>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</si>
  <si>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</si>
  <si>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</si>
  <si>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</si>
  <si>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</si>
  <si>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</si>
  <si>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</si>
  <si>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</si>
  <si>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</si>
  <si>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</si>
  <si>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</si>
  <si>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</si>
  <si>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</si>
  <si>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</si>
  <si>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</si>
  <si>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</si>
  <si>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</si>
  <si>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</si>
  <si>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</si>
  <si>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</si>
  <si>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</si>
  <si>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</si>
  <si>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</si>
  <si>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</si>
  <si>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</si>
  <si>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</si>
  <si>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</si>
  <si>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</si>
  <si>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</si>
  <si>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</si>
  <si>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</si>
  <si>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</si>
  <si>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</si>
  <si>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</si>
  <si>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</si>
  <si>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</si>
  <si>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</si>
  <si>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</si>
  <si>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</si>
  <si>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</si>
  <si>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</si>
  <si>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</si>
  <si>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</si>
  <si>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</si>
  <si>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</si>
  <si>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</si>
  <si>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</si>
  <si>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</si>
  <si>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</si>
  <si>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</si>
  <si>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</si>
  <si>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</si>
  <si>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</si>
  <si>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</si>
  <si>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</si>
  <si>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</si>
  <si>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</si>
  <si>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</si>
  <si>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</si>
  <si>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</si>
  <si>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</si>
  <si>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</si>
  <si>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</si>
  <si>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</si>
  <si>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</si>
  <si>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</si>
  <si>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</si>
  <si>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</si>
  <si>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</si>
  <si>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</si>
  <si>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</si>
  <si>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</si>
  <si>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</si>
  <si>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</si>
  <si>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</si>
  <si>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</si>
  <si>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</si>
  <si>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</si>
  <si>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</si>
  <si>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</si>
  <si>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</si>
  <si>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</si>
  <si>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</si>
  <si>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</si>
  <si>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</si>
  <si>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</si>
  <si>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</si>
  <si>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</si>
  <si>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</si>
  <si>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</si>
  <si>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</si>
  <si>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</si>
  <si>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</si>
  <si>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</si>
  <si>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</si>
  <si>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</si>
  <si>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</si>
  <si>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</si>
  <si>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</si>
  <si>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</si>
  <si>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</si>
  <si>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</si>
  <si>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</si>
  <si>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</si>
  <si>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</si>
  <si>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</si>
  <si>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</si>
  <si>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</si>
  <si>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</si>
  <si>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</si>
  <si>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</si>
  <si>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</si>
  <si>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</si>
  <si>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</si>
  <si>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</si>
  <si>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</si>
  <si>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</si>
  <si>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</si>
  <si>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</si>
  <si>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</si>
  <si>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</si>
  <si>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</si>
  <si>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</si>
  <si>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</si>
  <si>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</si>
  <si>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</si>
  <si>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</si>
  <si>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</si>
  <si>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</si>
  <si>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</si>
  <si>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</si>
  <si>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</si>
  <si>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</si>
  <si>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</si>
  <si>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</si>
  <si>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</si>
  <si>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</si>
  <si>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</si>
  <si>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</si>
  <si>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</si>
  <si>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</si>
  <si>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</si>
  <si>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</si>
  <si>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</si>
  <si>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</si>
  <si>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</si>
  <si>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</si>
  <si>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</si>
  <si>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</si>
  <si>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</si>
  <si>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</si>
  <si>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</si>
  <si>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</si>
  <si>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</si>
  <si>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</si>
  <si>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</si>
  <si>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</si>
  <si>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</si>
  <si>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</si>
  <si>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</si>
  <si>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</si>
  <si>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</si>
  <si>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</si>
  <si>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</si>
  <si>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</si>
  <si>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</si>
  <si>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</si>
  <si>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</si>
  <si>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</si>
  <si>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</si>
  <si>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</si>
  <si>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</si>
  <si>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</si>
  <si>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</si>
  <si>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</si>
  <si>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</si>
  <si>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</si>
  <si>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</si>
  <si>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</si>
  <si>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</si>
  <si>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</si>
  <si>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</si>
  <si>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</si>
  <si>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</si>
  <si>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</si>
  <si>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</si>
  <si>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</si>
  <si>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</si>
  <si>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</si>
  <si>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</si>
  <si>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</si>
  <si>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</si>
  <si>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</si>
  <si>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</si>
  <si>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</si>
  <si>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</si>
  <si>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</si>
  <si>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</si>
  <si>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</si>
  <si>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</si>
  <si>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</si>
  <si>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</si>
  <si>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</si>
  <si>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</si>
  <si>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</si>
  <si>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</si>
  <si>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</si>
  <si>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</si>
  <si>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</si>
  <si>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</si>
  <si>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</si>
  <si>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</si>
  <si>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</si>
  <si>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</si>
  <si>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</si>
  <si>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</si>
  <si>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</si>
  <si>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</si>
  <si>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</si>
  <si>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</si>
  <si>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</si>
  <si>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</si>
  <si>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</si>
  <si>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</si>
  <si>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</si>
  <si>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</si>
  <si>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</si>
  <si>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</si>
  <si>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</si>
  <si>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</si>
  <si>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</si>
  <si>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</si>
  <si>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</si>
  <si>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</si>
  <si>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</si>
  <si>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</si>
  <si>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</si>
  <si>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</si>
  <si>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</si>
  <si>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</si>
  <si>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</si>
  <si>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</si>
  <si>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</si>
  <si>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</si>
  <si>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</si>
  <si>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</si>
  <si>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</si>
  <si>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</si>
  <si>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</si>
  <si>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</si>
  <si>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</si>
  <si>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</si>
  <si>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</si>
  <si>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</si>
  <si>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</si>
  <si>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</si>
  <si>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</si>
  <si>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</si>
  <si>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</si>
  <si>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</si>
  <si>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</si>
  <si>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</si>
  <si>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</si>
  <si>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</si>
  <si>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</si>
  <si>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</si>
  <si>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</si>
  <si>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</si>
  <si>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</si>
  <si>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</si>
  <si>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</si>
  <si>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</si>
  <si>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</si>
  <si>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</si>
  <si>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</si>
  <si>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</si>
  <si>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</si>
  <si>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</si>
  <si>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</si>
  <si>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</si>
  <si>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</si>
  <si>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</si>
  <si>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</si>
  <si>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</si>
  <si>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</si>
  <si>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</si>
  <si>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</si>
  <si>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</si>
  <si>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</si>
  <si>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</si>
  <si>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</si>
  <si>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</si>
  <si>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</si>
  <si>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</si>
  <si>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</si>
  <si>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</si>
  <si>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</si>
  <si>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</si>
  <si>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</si>
  <si>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</si>
  <si>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</si>
  <si>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</si>
  <si>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</si>
  <si>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</si>
  <si>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</si>
  <si>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</si>
  <si>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</si>
  <si>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</si>
  <si>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</si>
  <si>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</si>
  <si>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</si>
  <si>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</si>
  <si>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</si>
  <si>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</si>
  <si>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</si>
  <si>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</si>
  <si>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</si>
  <si>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</si>
  <si>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</si>
  <si>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</si>
  <si>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</si>
  <si>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</si>
  <si>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</si>
  <si>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</si>
  <si>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</si>
  <si>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</si>
  <si>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</si>
  <si>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</si>
  <si>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</si>
  <si>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</si>
  <si>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</si>
  <si>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</si>
  <si>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</si>
  <si>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</si>
  <si>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</si>
  <si>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</si>
  <si>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</si>
  <si>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</si>
  <si>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</si>
  <si>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</si>
  <si>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</si>
  <si>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</si>
  <si>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</si>
  <si>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</si>
  <si>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</si>
  <si>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</si>
  <si>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</si>
  <si>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</si>
  <si>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</si>
  <si>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</si>
  <si>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</si>
  <si>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</si>
  <si>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</si>
  <si>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</si>
  <si>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</si>
  <si>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</si>
  <si>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</si>
  <si>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</si>
  <si>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</si>
  <si>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</si>
  <si>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</si>
  <si>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</si>
  <si>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</si>
  <si>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</si>
  <si>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</si>
  <si>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</si>
  <si>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</si>
  <si>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</si>
  <si>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</si>
  <si>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</si>
  <si>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</si>
  <si>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</si>
  <si>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</si>
  <si>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</si>
  <si>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</si>
  <si>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</si>
  <si>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</si>
  <si>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</si>
  <si>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</si>
  <si>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</si>
  <si>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</si>
  <si>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</si>
  <si>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</si>
  <si>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</si>
  <si>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</si>
  <si>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</si>
  <si>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</si>
  <si>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</si>
  <si>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</si>
  <si>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</si>
  <si>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</si>
  <si>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</si>
  <si>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</si>
  <si>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</si>
  <si>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</si>
  <si>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</si>
  <si>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</si>
  <si>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</si>
  <si>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</si>
  <si>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</si>
  <si>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</si>
  <si>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</si>
  <si>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</si>
  <si>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</si>
  <si>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</si>
  <si>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</si>
  <si>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</si>
  <si>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</si>
  <si>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</si>
  <si>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</si>
  <si>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</si>
  <si>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</si>
  <si>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</si>
  <si>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</si>
  <si>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</si>
  <si>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</si>
  <si>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</si>
  <si>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</si>
  <si>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</si>
  <si>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</si>
  <si>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</si>
  <si>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</si>
  <si>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</si>
  <si>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</si>
  <si>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</si>
  <si>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</si>
  <si>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</si>
  <si>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</si>
  <si>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</si>
  <si>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</si>
  <si>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</si>
  <si>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</si>
  <si>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</si>
  <si>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</si>
  <si>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</si>
  <si>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</si>
  <si>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</si>
  <si>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</si>
  <si>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</si>
  <si>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</si>
  <si>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</si>
  <si>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</si>
  <si>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</si>
  <si>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</si>
  <si>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</si>
  <si>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</si>
  <si>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</si>
  <si>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</si>
  <si>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</si>
  <si>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</si>
  <si>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</si>
  <si>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</si>
  <si>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</si>
  <si>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</si>
  <si>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</si>
  <si>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</si>
  <si>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</si>
  <si>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</si>
  <si>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</si>
  <si>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</si>
  <si>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</si>
  <si>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</si>
  <si>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</si>
  <si>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</si>
  <si>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</si>
  <si>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</si>
  <si>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</si>
  <si>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</si>
  <si>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</si>
  <si>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</si>
  <si>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</si>
  <si>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</si>
  <si>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</si>
  <si>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</si>
  <si>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</si>
  <si>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</si>
  <si>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</si>
  <si>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</si>
  <si>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</si>
  <si>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</si>
  <si>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</si>
  <si>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</si>
  <si>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</si>
  <si>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</si>
  <si>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</si>
  <si>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</si>
  <si>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</si>
  <si>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</si>
  <si>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</si>
  <si>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</si>
  <si>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</si>
  <si>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</si>
  <si>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</si>
  <si>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</si>
  <si>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</si>
  <si>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</si>
  <si>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</si>
  <si>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</si>
  <si>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</si>
  <si>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</si>
  <si>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</si>
  <si>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</si>
  <si>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</si>
  <si>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</si>
  <si>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</si>
  <si>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</si>
  <si>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</si>
  <si>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</si>
  <si>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</si>
  <si>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</si>
  <si>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</si>
  <si>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</si>
  <si>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</si>
  <si>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</si>
  <si>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</si>
  <si>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</si>
  <si>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</si>
  <si>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</si>
  <si>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</si>
  <si>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</si>
  <si>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</si>
  <si>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</si>
  <si>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</si>
  <si>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</si>
  <si>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</si>
  <si>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</si>
  <si>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</si>
  <si>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</si>
  <si>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</si>
  <si>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</si>
  <si>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</si>
  <si>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</si>
  <si>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</si>
  <si>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</si>
  <si>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</si>
  <si>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</si>
  <si>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</si>
  <si>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</si>
  <si>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</si>
  <si>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</si>
  <si>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</si>
  <si>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</si>
  <si>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</si>
  <si>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</si>
  <si>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</si>
  <si>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</si>
  <si>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</si>
  <si>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</si>
  <si>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</si>
  <si>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</si>
  <si>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</si>
  <si>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</si>
  <si>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</si>
  <si>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</si>
  <si>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</si>
  <si>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</si>
  <si>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</si>
  <si>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</si>
  <si>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</si>
  <si>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</si>
  <si>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</si>
  <si>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</si>
  <si>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</si>
  <si>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</si>
  <si>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</si>
  <si>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</si>
  <si>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</si>
  <si>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</si>
  <si>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</si>
  <si>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</si>
  <si>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</si>
  <si>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</si>
  <si>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</si>
  <si>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</si>
  <si>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</si>
  <si>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</si>
  <si>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</si>
  <si>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</si>
  <si>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</si>
  <si>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</si>
  <si>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</si>
  <si>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</si>
  <si>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</si>
  <si>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</si>
  <si>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</si>
  <si>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</si>
  <si>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</si>
  <si>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</si>
  <si>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</si>
  <si>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</si>
  <si>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</si>
  <si>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</si>
  <si>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</si>
  <si>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</si>
  <si>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</si>
  <si>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</si>
  <si>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</si>
  <si>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</si>
  <si>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</si>
  <si>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</si>
  <si>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</si>
  <si>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</si>
  <si>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</si>
  <si>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</si>
  <si>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</si>
  <si>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</si>
  <si>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</si>
  <si>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</si>
  <si>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</si>
  <si>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</si>
  <si>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</si>
  <si>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</si>
  <si>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</si>
  <si>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</si>
  <si>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</si>
  <si>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</si>
  <si>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</si>
  <si>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</si>
  <si>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</si>
  <si>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</si>
  <si>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</si>
  <si>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</si>
  <si>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</si>
  <si>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</si>
  <si>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</si>
  <si>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</si>
  <si>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</si>
  <si>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</si>
  <si>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</si>
  <si>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</si>
  <si>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</si>
  <si>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</si>
  <si>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</si>
  <si>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</si>
  <si>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</si>
  <si>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</si>
  <si>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</si>
  <si>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</si>
  <si>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</si>
  <si>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</si>
  <si>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</si>
  <si>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</si>
  <si>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</si>
  <si>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</si>
  <si>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</si>
  <si>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</si>
  <si>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</si>
  <si>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</si>
  <si>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</si>
  <si>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</si>
  <si>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</si>
  <si>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</si>
  <si>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</si>
  <si>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</si>
  <si>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</si>
  <si>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</si>
  <si>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</si>
  <si>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</si>
  <si>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</si>
  <si>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</si>
  <si>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</si>
  <si>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</si>
  <si>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</si>
  <si>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</si>
  <si>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</si>
  <si>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</si>
  <si>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</si>
  <si>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</si>
  <si>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</si>
  <si>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</si>
  <si>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</si>
  <si>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</si>
  <si>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</si>
  <si>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</si>
  <si>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</si>
  <si>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</si>
  <si>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</si>
  <si>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</si>
  <si>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</si>
  <si>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</si>
  <si>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</si>
  <si>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</si>
  <si>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</si>
  <si>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</si>
  <si>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</si>
  <si>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</si>
  <si>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</si>
  <si>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</si>
  <si>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</si>
  <si>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</si>
  <si>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</si>
  <si>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</si>
  <si>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</si>
  <si>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</si>
  <si>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</si>
  <si>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</si>
  <si>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</si>
  <si>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</si>
  <si>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</si>
  <si>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</si>
  <si>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</si>
  <si>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</si>
  <si>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</si>
  <si>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</si>
  <si>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</si>
  <si>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</si>
  <si>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</si>
  <si>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</si>
  <si>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</si>
  <si>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</si>
  <si>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</si>
  <si>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</si>
  <si>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</si>
  <si>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</si>
  <si>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</si>
  <si>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</si>
  <si>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</si>
  <si>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</si>
  <si>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</si>
  <si>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</si>
  <si>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</si>
  <si>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</si>
  <si>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</si>
  <si>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</si>
  <si>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</si>
  <si>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</si>
  <si>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</si>
  <si>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</si>
  <si>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</si>
  <si>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</si>
  <si>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</si>
  <si>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</si>
  <si>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</si>
  <si>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</si>
  <si>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</si>
  <si>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</si>
  <si>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</si>
  <si>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</si>
  <si>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</si>
  <si>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</si>
  <si>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</si>
  <si>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</si>
  <si>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</si>
  <si>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</si>
  <si>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</si>
  <si>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</si>
  <si>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</si>
  <si>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</si>
  <si>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</si>
  <si>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</si>
  <si>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</si>
  <si>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</si>
  <si>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</si>
  <si>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</si>
  <si>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</si>
  <si>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</si>
  <si>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</si>
  <si>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</si>
  <si>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</si>
  <si>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</si>
  <si>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</si>
  <si>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</si>
  <si>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</si>
  <si>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</si>
  <si>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</si>
  <si>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</si>
  <si>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</si>
  <si>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</si>
  <si>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</si>
  <si>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</si>
  <si>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</si>
  <si>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</si>
  <si>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</si>
  <si>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</si>
  <si>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</si>
  <si>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</si>
  <si>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</si>
  <si>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</si>
  <si>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</si>
  <si>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</si>
  <si>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</si>
  <si>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</si>
  <si>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</si>
  <si>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</si>
  <si>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</si>
  <si>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</si>
  <si>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</si>
  <si>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</si>
  <si>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</si>
  <si>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</si>
  <si>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</si>
  <si>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</si>
  <si>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</si>
  <si>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</si>
  <si>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</si>
  <si>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</si>
  <si>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</si>
  <si>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</si>
  <si>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</si>
  <si>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</si>
  <si>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</si>
  <si>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</si>
  <si>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</si>
  <si>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</si>
  <si>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</si>
  <si>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</si>
  <si>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</si>
  <si>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</si>
  <si>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</si>
  <si>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</si>
  <si>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</si>
  <si>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</si>
  <si>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</si>
  <si>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</si>
  <si>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</si>
  <si>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</si>
  <si>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</si>
  <si>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</si>
  <si>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</si>
  <si>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</si>
  <si>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</si>
  <si>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</si>
  <si>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</si>
  <si>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</si>
  <si>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</si>
  <si>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</si>
  <si>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</si>
  <si>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</si>
  <si>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</si>
  <si>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</si>
  <si>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</si>
  <si>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</si>
  <si>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</si>
  <si>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</si>
  <si>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</si>
  <si>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</si>
  <si>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</si>
  <si>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</si>
  <si>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</si>
  <si>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</si>
  <si>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</si>
  <si>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</si>
  <si>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</si>
  <si>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</si>
  <si>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</si>
  <si>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</si>
  <si>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</si>
  <si>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</si>
  <si>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</si>
  <si>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</si>
  <si>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</si>
  <si>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</si>
  <si>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</si>
  <si>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</si>
  <si>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</si>
  <si>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</si>
  <si>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</si>
  <si>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</si>
  <si>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</si>
  <si>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</si>
  <si>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</si>
  <si>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</si>
  <si>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</si>
  <si>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</si>
  <si>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</si>
  <si>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</si>
  <si>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</si>
  <si>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</si>
  <si>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</si>
  <si>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</si>
  <si>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</si>
  <si>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</si>
  <si>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</si>
  <si>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</si>
  <si>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</si>
  <si>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</si>
  <si>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</si>
  <si>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</si>
  <si>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</si>
  <si>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</si>
  <si>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</si>
  <si>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</si>
  <si>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</si>
  <si>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</si>
  <si>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</si>
  <si>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</si>
  <si>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</si>
  <si>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</si>
  <si>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</si>
  <si>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</si>
  <si>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</si>
  <si>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</si>
  <si>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</si>
  <si>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</si>
  <si>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</si>
  <si>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</si>
  <si>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</si>
  <si>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</si>
  <si>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</si>
  <si>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</si>
  <si>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</si>
  <si>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</si>
  <si>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</si>
  <si>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</si>
  <si>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</si>
  <si>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</si>
  <si>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</si>
  <si>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</si>
  <si>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</si>
  <si>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</si>
  <si>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</si>
  <si>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</si>
  <si>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</si>
  <si>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</si>
  <si>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</si>
  <si>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</si>
  <si>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</si>
  <si>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</si>
  <si>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</si>
  <si>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</si>
  <si>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</si>
  <si>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</si>
  <si>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</si>
  <si>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</si>
  <si>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</si>
  <si>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</si>
  <si>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</si>
  <si>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</si>
  <si>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</si>
  <si>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</si>
  <si>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</si>
  <si>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</si>
  <si>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</si>
  <si>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</si>
  <si>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</si>
  <si>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</si>
  <si>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</si>
  <si>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</si>
  <si>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</si>
  <si>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</si>
  <si>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</si>
  <si>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</si>
  <si>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</si>
  <si>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</si>
  <si>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</si>
  <si>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</si>
  <si>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</si>
  <si>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</si>
  <si>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</si>
  <si>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</si>
  <si>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</si>
  <si>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</si>
  <si>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</si>
  <si>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</si>
  <si>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</si>
  <si>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</si>
  <si>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</si>
  <si>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</si>
  <si>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</si>
  <si>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</si>
  <si>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</si>
  <si>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</si>
  <si>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</si>
  <si>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</si>
  <si>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</si>
  <si>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</si>
  <si>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</si>
  <si>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</si>
  <si>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</si>
  <si>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</si>
  <si>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</si>
  <si>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</si>
  <si>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</si>
  <si>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</si>
  <si>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</si>
  <si>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</si>
  <si>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</si>
  <si>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</si>
  <si>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</si>
  <si>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</si>
  <si>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</si>
  <si>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</si>
  <si>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</si>
  <si>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</si>
  <si>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</si>
  <si>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</si>
  <si>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</si>
  <si>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</si>
  <si>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</si>
  <si>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</si>
  <si>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</si>
  <si>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</si>
  <si>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</si>
  <si>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</si>
  <si>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</si>
  <si>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</si>
  <si>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</si>
  <si>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</si>
  <si>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</si>
  <si>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</si>
  <si>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</si>
  <si>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</si>
  <si>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</si>
  <si>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</si>
  <si>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</si>
  <si>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</si>
  <si>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</si>
  <si>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</si>
  <si>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</si>
  <si>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</si>
  <si>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</si>
  <si>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</si>
  <si>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</si>
  <si>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</si>
  <si>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</si>
  <si>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</si>
  <si>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</si>
  <si>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</si>
  <si>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</si>
  <si>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</si>
  <si>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</si>
  <si>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</si>
  <si>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</si>
  <si>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</si>
  <si>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</si>
  <si>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</si>
  <si>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</si>
  <si>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</si>
  <si>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</si>
  <si>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</si>
  <si>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</si>
  <si>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</si>
  <si>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</si>
  <si>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</si>
  <si>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</si>
  <si>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</si>
  <si>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</si>
  <si>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</si>
  <si>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</si>
  <si>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</si>
  <si>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</si>
  <si>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</si>
  <si>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</si>
  <si>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</si>
  <si>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</si>
  <si>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</si>
  <si>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</si>
  <si>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</si>
  <si>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</si>
  <si>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</si>
  <si>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</si>
  <si>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</si>
  <si>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</si>
  <si>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</si>
  <si>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</si>
  <si>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</si>
  <si>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</si>
  <si>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</si>
  <si>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</si>
  <si>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</si>
  <si>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</si>
  <si>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</si>
  <si>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</si>
  <si>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</si>
  <si>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</si>
  <si>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</si>
  <si>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</si>
  <si>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</si>
  <si>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</si>
  <si>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</si>
  <si>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</si>
  <si>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</si>
  <si>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</si>
  <si>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</si>
  <si>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</si>
  <si>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</si>
  <si>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</si>
  <si>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</si>
  <si>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</si>
  <si>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</si>
  <si>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</si>
  <si>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</si>
  <si>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</si>
  <si>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</si>
  <si>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</si>
  <si>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</si>
  <si>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</si>
  <si>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</si>
  <si>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</si>
  <si>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</si>
  <si>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</si>
  <si>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</si>
  <si>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</si>
  <si>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</si>
  <si>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</si>
  <si>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</si>
  <si>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</si>
  <si>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</si>
  <si>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</si>
  <si>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</si>
  <si>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</si>
  <si>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</si>
  <si>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</si>
  <si>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</si>
  <si>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</si>
  <si>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</si>
  <si>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</si>
  <si>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</si>
  <si>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</si>
  <si>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</si>
  <si>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</si>
  <si>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</si>
  <si>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</si>
  <si>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</si>
  <si>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</si>
  <si>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</si>
  <si>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</si>
  <si>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</si>
  <si>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</si>
  <si>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</si>
  <si>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</si>
  <si>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</si>
  <si>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</si>
  <si>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</si>
  <si>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</si>
  <si>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</si>
  <si>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</si>
  <si>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</si>
  <si>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</si>
  <si>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</si>
  <si>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</si>
  <si>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</si>
  <si>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</si>
  <si>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</si>
  <si>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</si>
  <si>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</si>
  <si>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</si>
  <si>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</si>
  <si>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</si>
  <si>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</si>
  <si>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</si>
  <si>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</si>
  <si>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</si>
  <si>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</si>
  <si>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</si>
  <si>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</si>
  <si>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</si>
  <si>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</si>
  <si>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</si>
  <si>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</si>
  <si>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</si>
  <si>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</si>
  <si>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</si>
  <si>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</si>
  <si>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</si>
  <si>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</si>
  <si>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</si>
  <si>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</si>
  <si>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</si>
  <si>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</si>
  <si>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</si>
  <si>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</si>
  <si>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</si>
  <si>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</si>
  <si>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</si>
  <si>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</si>
  <si>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</si>
  <si>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</si>
  <si>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</si>
  <si>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</si>
  <si>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</si>
  <si>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</si>
  <si>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</si>
  <si>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</si>
  <si>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</si>
  <si>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</si>
  <si>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</si>
  <si>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</si>
  <si>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</si>
  <si>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</si>
  <si>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</si>
  <si>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</si>
  <si>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</si>
  <si>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</si>
  <si>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</si>
  <si>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</si>
  <si>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</si>
  <si>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</si>
  <si>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</si>
  <si>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</si>
  <si>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</si>
  <si>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</si>
  <si>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</si>
  <si>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</si>
  <si>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</si>
  <si>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</si>
  <si>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</si>
  <si>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</si>
  <si>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</si>
  <si>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</si>
  <si>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</si>
  <si>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</si>
  <si>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</si>
  <si>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</si>
  <si>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</si>
  <si>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</si>
  <si>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</si>
  <si>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</si>
  <si>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</si>
  <si>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</si>
  <si>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</si>
  <si>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</si>
  <si>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</si>
  <si>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</si>
  <si>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</si>
  <si>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</si>
  <si>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</si>
  <si>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</si>
  <si>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</si>
  <si>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</si>
  <si>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</si>
  <si>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</si>
  <si>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</si>
  <si>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</si>
  <si>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</si>
  <si>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</si>
  <si>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</si>
  <si>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</si>
  <si>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</si>
  <si>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</si>
  <si>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</si>
  <si>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</si>
  <si>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</si>
  <si>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</si>
  <si>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</si>
  <si>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</si>
  <si>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</si>
  <si>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</si>
  <si>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</si>
  <si>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</si>
  <si>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</si>
  <si>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</si>
  <si>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</si>
  <si>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</si>
  <si>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</si>
  <si>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</si>
  <si>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</si>
  <si>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</si>
  <si>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</si>
  <si>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</si>
  <si>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</si>
  <si>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</si>
  <si>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</si>
  <si>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</si>
  <si>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</si>
  <si>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</si>
  <si>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</si>
  <si>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</si>
  <si>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</si>
  <si>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</si>
  <si>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</si>
  <si>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</si>
  <si>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</si>
  <si>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</si>
  <si>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</si>
  <si>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</si>
  <si>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</si>
  <si>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</si>
  <si>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</si>
  <si>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</si>
  <si>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</si>
  <si>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</si>
  <si>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</si>
  <si>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</si>
  <si>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</si>
  <si>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</si>
  <si>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</si>
  <si>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</si>
  <si>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</si>
  <si>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</si>
  <si>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</si>
  <si>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</si>
  <si>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</si>
  <si>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</si>
  <si>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</si>
  <si>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</si>
  <si>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</si>
  <si>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</si>
  <si>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</si>
  <si>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</si>
  <si>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</si>
  <si>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</si>
  <si>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</si>
  <si>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</si>
  <si>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</si>
  <si>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</si>
  <si>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</si>
  <si>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</si>
  <si>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</si>
  <si>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</si>
  <si>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</si>
  <si>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</si>
  <si>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</si>
  <si>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</si>
  <si>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</si>
  <si>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</si>
  <si>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</si>
  <si>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</si>
  <si>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</si>
  <si>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</si>
  <si>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</si>
  <si>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</si>
  <si>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</si>
  <si>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</si>
  <si>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</si>
  <si>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</si>
  <si>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</si>
  <si>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</si>
  <si>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</si>
  <si>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</si>
  <si>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</si>
  <si>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</si>
  <si>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</si>
  <si>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</si>
  <si>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</si>
  <si>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</si>
  <si>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</si>
  <si>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</si>
  <si>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</si>
  <si>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</si>
  <si>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</si>
  <si>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</si>
  <si>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</si>
  <si>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</si>
  <si>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</si>
  <si>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</si>
  <si>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</si>
  <si>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</si>
  <si>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</si>
  <si>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</si>
  <si>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</si>
  <si>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</si>
  <si>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</si>
  <si>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</si>
  <si>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</si>
  <si>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</si>
  <si>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</si>
  <si>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</si>
  <si>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</si>
  <si>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</si>
  <si>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</si>
  <si>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</si>
  <si>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</si>
  <si>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</si>
  <si>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</si>
  <si>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</si>
  <si>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</si>
  <si>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</si>
  <si>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</si>
  <si>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</si>
  <si>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</si>
  <si>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</si>
  <si>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</si>
  <si>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</si>
  <si>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</si>
  <si>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</si>
  <si>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</si>
  <si>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</si>
  <si>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</si>
  <si>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</si>
  <si>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</si>
  <si>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</si>
  <si>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</si>
  <si>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</si>
  <si>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</si>
  <si>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</si>
  <si>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</si>
  <si>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</si>
  <si>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</si>
  <si>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</si>
  <si>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</si>
  <si>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</si>
  <si>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</si>
  <si>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</si>
  <si>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</si>
  <si>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</si>
  <si>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</si>
  <si>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</si>
  <si>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</si>
  <si>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</si>
  <si>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</si>
  <si>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</si>
  <si>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</si>
  <si>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</si>
  <si>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</si>
  <si>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</si>
  <si>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</si>
  <si>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</si>
  <si>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</si>
  <si>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</si>
  <si>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</si>
  <si>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</si>
  <si>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</si>
  <si>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</si>
  <si>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</si>
  <si>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</si>
  <si>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</si>
  <si>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</si>
  <si>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</si>
  <si>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</si>
  <si>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</si>
  <si>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</si>
  <si>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</si>
  <si>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</si>
  <si>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</si>
  <si>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</si>
  <si>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</si>
  <si>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</si>
  <si>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</si>
  <si>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</si>
  <si>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</si>
  <si>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</si>
  <si>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</si>
  <si>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</si>
  <si>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</si>
  <si>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</si>
  <si>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</si>
  <si>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</si>
  <si>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</si>
  <si>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</si>
  <si>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</si>
  <si>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</si>
  <si>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</si>
  <si>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</si>
  <si>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</si>
  <si>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</si>
  <si>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</si>
  <si>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</si>
  <si>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</si>
  <si>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</si>
  <si>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</si>
  <si>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</si>
  <si>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</si>
  <si>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</si>
  <si>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</si>
  <si>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</si>
  <si>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</si>
  <si>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</si>
  <si>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</si>
  <si>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</si>
  <si>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</si>
  <si>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</si>
  <si>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</si>
  <si>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</si>
  <si>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</si>
  <si>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</si>
  <si>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</si>
  <si>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</si>
  <si>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</si>
  <si>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</si>
  <si>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</si>
  <si>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</si>
  <si>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</si>
  <si>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</si>
  <si>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</si>
  <si>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</si>
  <si>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</si>
  <si>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</si>
  <si>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</si>
  <si>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</si>
  <si>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</si>
  <si>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</si>
  <si>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</si>
  <si>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</si>
  <si>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</si>
  <si>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</si>
  <si>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</si>
  <si>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</si>
  <si>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</si>
  <si>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</si>
  <si>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</si>
  <si>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</si>
  <si>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</si>
  <si>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</si>
  <si>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</si>
  <si>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</si>
  <si>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</si>
  <si>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</si>
  <si>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</si>
  <si>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</si>
  <si>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</si>
  <si>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</si>
  <si>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</si>
  <si>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</si>
  <si>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</si>
  <si>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</si>
  <si>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</si>
  <si>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</si>
  <si>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</si>
  <si>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</si>
  <si>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</si>
  <si>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</si>
  <si>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</si>
  <si>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</si>
  <si>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</si>
  <si>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</si>
  <si>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</si>
  <si>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</si>
  <si>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</si>
  <si>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</si>
  <si>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</si>
  <si>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</si>
  <si>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</si>
  <si>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</si>
  <si>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</si>
  <si>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</si>
  <si>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</si>
  <si>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</si>
  <si>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</si>
  <si>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</si>
  <si>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</si>
  <si>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</si>
  <si>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</si>
  <si>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</si>
  <si>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</si>
  <si>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</si>
  <si>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</si>
  <si>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</si>
  <si>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</si>
  <si>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</si>
  <si>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</si>
  <si>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</si>
  <si>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</si>
  <si>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</si>
  <si>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</si>
  <si>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</si>
  <si>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</si>
  <si>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</si>
  <si>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</si>
  <si>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</si>
  <si>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</si>
  <si>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</si>
  <si>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</si>
  <si>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</si>
  <si>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</si>
  <si>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</si>
  <si>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</si>
  <si>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</si>
  <si>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</si>
  <si>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</si>
  <si>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</si>
  <si>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</si>
  <si>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</si>
  <si>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</si>
  <si>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</si>
  <si>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</si>
  <si>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</si>
  <si>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</si>
  <si>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</si>
  <si>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</si>
  <si>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</si>
  <si>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</si>
  <si>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</si>
  <si>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</si>
  <si>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</si>
  <si>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</si>
  <si>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</si>
  <si>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</si>
  <si>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</si>
  <si>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</si>
  <si>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</si>
  <si>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</si>
  <si>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</si>
  <si>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</si>
  <si>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</si>
  <si>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</si>
  <si>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</si>
  <si>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</si>
  <si>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</si>
  <si>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</si>
  <si>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</si>
  <si>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</si>
  <si>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</si>
  <si>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</si>
  <si>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</si>
  <si>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</si>
  <si>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</si>
  <si>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</si>
  <si>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</si>
  <si>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</si>
  <si>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</si>
  <si>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</si>
  <si>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</si>
  <si>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</si>
  <si>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</si>
  <si>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</si>
  <si>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</si>
  <si>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</si>
  <si>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</si>
  <si>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</si>
  <si>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</si>
  <si>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</si>
  <si>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</si>
  <si>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</si>
  <si>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</si>
  <si>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</si>
  <si>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</si>
  <si>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</si>
  <si>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</si>
  <si>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</si>
  <si>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</si>
  <si>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</si>
  <si>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</si>
  <si>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</si>
  <si>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</si>
  <si>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</si>
  <si>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</si>
  <si>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</si>
  <si>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</si>
  <si>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</si>
  <si>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</si>
  <si>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</si>
  <si>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</si>
  <si>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</si>
  <si>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</si>
  <si>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</si>
  <si>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</si>
  <si>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</si>
  <si>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</si>
  <si>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</si>
  <si>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</si>
  <si>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</si>
  <si>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</si>
  <si>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</si>
  <si>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</si>
  <si>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</si>
  <si>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</si>
  <si>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</si>
  <si>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</si>
  <si>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</si>
  <si>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</si>
  <si>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</si>
  <si>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</si>
  <si>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</si>
  <si>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</si>
  <si>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</si>
  <si>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</si>
  <si>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</si>
  <si>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</si>
  <si>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</si>
  <si>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</si>
  <si>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</si>
  <si>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</si>
  <si>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</si>
  <si>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</si>
  <si>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</si>
  <si>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</si>
  <si>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</si>
  <si>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</si>
  <si>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</si>
  <si>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</si>
  <si>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</si>
  <si>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</si>
  <si>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</si>
  <si>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</si>
  <si>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</si>
  <si>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</si>
  <si>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</si>
  <si>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</si>
  <si>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</si>
  <si>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</si>
  <si>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</si>
  <si>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</si>
  <si>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</si>
  <si>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</si>
  <si>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</si>
  <si>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</si>
  <si>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</si>
  <si>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</si>
  <si>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</si>
  <si>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</si>
  <si>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</si>
  <si>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</si>
  <si>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</si>
  <si>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</si>
  <si>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</si>
  <si>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</si>
  <si>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</si>
  <si>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</si>
  <si>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</si>
  <si>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</si>
  <si>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</si>
  <si>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</si>
  <si>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</si>
  <si>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</si>
  <si>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</si>
  <si>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</si>
  <si>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</si>
  <si>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</si>
  <si>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</si>
  <si>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</si>
  <si>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</si>
  <si>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</si>
  <si>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</si>
  <si>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</si>
  <si>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</si>
  <si>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</si>
  <si>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</si>
  <si>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</si>
  <si>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</si>
  <si>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</si>
  <si>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</si>
  <si>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</si>
  <si>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</si>
  <si>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</si>
  <si>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</si>
  <si>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</si>
  <si>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</si>
  <si>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</si>
  <si>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</si>
  <si>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</si>
  <si>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</si>
  <si>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</si>
  <si>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</si>
  <si>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</si>
  <si>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</si>
  <si>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</si>
  <si>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</si>
  <si>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</si>
  <si>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</si>
  <si>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</si>
  <si>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</si>
  <si>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</si>
  <si>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</si>
  <si>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</si>
  <si>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</si>
  <si>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</si>
  <si>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</si>
  <si>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</si>
  <si>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</si>
  <si>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</si>
  <si>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</si>
  <si>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</si>
  <si>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</si>
  <si>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</si>
  <si>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</si>
  <si>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</si>
  <si>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</si>
  <si>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</si>
  <si>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</si>
  <si>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</si>
  <si>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</si>
  <si>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</si>
  <si>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</si>
  <si>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</si>
  <si>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</si>
  <si>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</si>
  <si>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</si>
  <si>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</si>
  <si>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</si>
  <si>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</si>
  <si>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</si>
  <si>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</si>
  <si>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</si>
  <si>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</si>
  <si>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</si>
  <si>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</si>
  <si>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</si>
  <si>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</si>
  <si>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</si>
  <si>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</si>
  <si>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</si>
  <si>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</si>
  <si>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</si>
  <si>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</si>
  <si>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</si>
  <si>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</si>
  <si>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</si>
  <si>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</si>
  <si>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</si>
  <si>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</si>
  <si>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</si>
  <si>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</si>
  <si>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</si>
  <si>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</si>
  <si>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</si>
  <si>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</si>
  <si>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</si>
  <si>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</si>
  <si>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</si>
  <si>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</si>
  <si>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</si>
  <si>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</si>
  <si>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</si>
  <si>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</si>
  <si>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</si>
  <si>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</si>
  <si>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</si>
  <si>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</si>
  <si>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</si>
  <si>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</si>
  <si>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</si>
  <si>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</si>
  <si>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</si>
  <si>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</si>
  <si>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</si>
  <si>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</si>
  <si>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</si>
  <si>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</si>
  <si>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</si>
  <si>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</si>
  <si>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</si>
  <si>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</si>
  <si>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</si>
  <si>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</si>
  <si>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</si>
  <si>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</si>
  <si>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</si>
  <si>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</si>
  <si>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</si>
  <si>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</si>
  <si>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</si>
  <si>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</si>
  <si>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</si>
  <si>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</si>
  <si>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</si>
  <si>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</si>
  <si>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</si>
  <si>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</si>
  <si>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</si>
  <si>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</si>
  <si>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</si>
  <si>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</si>
  <si>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</si>
  <si>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</si>
  <si>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</si>
  <si>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</si>
  <si>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</si>
  <si>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</si>
  <si>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</si>
  <si>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</si>
  <si>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</si>
  <si>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</si>
  <si>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</si>
  <si>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</si>
  <si>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</si>
  <si>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</si>
  <si>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</si>
  <si>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</si>
  <si>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</si>
  <si>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</si>
  <si>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</si>
  <si>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</si>
  <si>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</si>
  <si>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</si>
  <si>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</si>
  <si>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</si>
  <si>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</si>
  <si>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</si>
  <si>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</si>
  <si>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</si>
  <si>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</si>
  <si>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</si>
  <si>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</si>
  <si>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</si>
  <si>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</si>
  <si>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</si>
  <si>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</si>
  <si>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</si>
  <si>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</si>
  <si>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</si>
  <si>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</si>
  <si>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</si>
  <si>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</si>
  <si>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</si>
  <si>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</si>
  <si>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</si>
  <si>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</si>
  <si>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</si>
  <si>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</si>
  <si>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</si>
  <si>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</si>
  <si>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</si>
  <si>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</si>
  <si>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</si>
  <si>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</si>
  <si>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</si>
  <si>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</si>
  <si>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</si>
  <si>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</si>
  <si>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</si>
  <si>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</si>
  <si>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</si>
  <si>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</si>
  <si>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</si>
  <si>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</si>
  <si>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</si>
  <si>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</si>
  <si>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</si>
  <si>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</si>
  <si>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</si>
  <si>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</si>
  <si>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</si>
  <si>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</si>
  <si>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</si>
  <si>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</si>
  <si>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</si>
  <si>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</si>
  <si>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</si>
  <si>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</si>
  <si>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</si>
  <si>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</si>
  <si>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</si>
  <si>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</si>
  <si>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</si>
  <si>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</si>
  <si>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</si>
  <si>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</si>
  <si>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</si>
  <si>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</si>
  <si>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</si>
  <si>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</si>
  <si>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</si>
  <si>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</si>
  <si>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</si>
  <si>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</si>
  <si>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</si>
  <si>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</si>
  <si>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</si>
  <si>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</si>
  <si>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</si>
  <si>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</si>
  <si>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</si>
  <si>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</si>
  <si>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</si>
  <si>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</si>
  <si>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</si>
  <si>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</si>
  <si>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</si>
  <si>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</si>
  <si>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</si>
  <si>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</si>
  <si>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</si>
  <si>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</si>
  <si>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</si>
  <si>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</si>
  <si>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</si>
  <si>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</si>
  <si>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</si>
  <si>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</si>
  <si>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</si>
  <si>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</si>
  <si>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</si>
  <si>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</si>
  <si>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</si>
  <si>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</si>
  <si>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</si>
  <si>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</si>
  <si>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</si>
  <si>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</si>
  <si>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</si>
  <si>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</si>
  <si>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</si>
  <si>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</si>
  <si>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</si>
  <si>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</si>
  <si>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</si>
  <si>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</si>
  <si>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</si>
  <si>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</si>
  <si>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</si>
  <si>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</si>
  <si>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</si>
  <si>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</si>
  <si>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</si>
  <si>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</si>
  <si>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</si>
  <si>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</si>
  <si>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</si>
  <si>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</si>
  <si>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</si>
  <si>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</si>
  <si>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</si>
  <si>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</si>
  <si>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</si>
  <si>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</si>
  <si>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</si>
  <si>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</si>
  <si>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</si>
  <si>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</si>
  <si>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</si>
  <si>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</si>
  <si>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</si>
  <si>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</si>
  <si>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</si>
  <si>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</si>
  <si>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</si>
  <si>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</si>
  <si>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</si>
  <si>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</si>
  <si>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</si>
  <si>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</si>
  <si>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</si>
  <si>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</si>
  <si>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</si>
  <si>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</si>
  <si>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</si>
  <si>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</si>
  <si>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</si>
  <si>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</si>
  <si>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</si>
  <si>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</si>
  <si>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</si>
  <si>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</si>
  <si>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</si>
  <si>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</si>
  <si>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</si>
  <si>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</si>
  <si>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</si>
  <si>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</si>
  <si>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</si>
  <si>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</si>
  <si>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</si>
  <si>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</si>
  <si>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</si>
  <si>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</si>
  <si>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</si>
  <si>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</si>
  <si>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</si>
  <si>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</si>
  <si>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</si>
  <si>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</si>
  <si>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</si>
  <si>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</si>
  <si>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</si>
  <si>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</si>
  <si>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</si>
  <si>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</si>
  <si>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</si>
  <si>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</si>
  <si>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</si>
  <si>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</si>
  <si>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</si>
  <si>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</si>
  <si>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</si>
  <si>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</si>
  <si>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</si>
  <si>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</si>
  <si>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</si>
  <si>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</si>
  <si>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</si>
  <si>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</si>
  <si>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</si>
  <si>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</si>
  <si>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</si>
  <si>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</si>
  <si>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</si>
  <si>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</si>
  <si>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</si>
  <si>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</si>
  <si>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</si>
  <si>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</si>
  <si>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</si>
  <si>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</si>
  <si>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</si>
  <si>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</si>
  <si>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</si>
  <si>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</si>
  <si>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</si>
  <si>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</si>
  <si>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</si>
  <si>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</si>
  <si>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</si>
  <si>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</si>
  <si>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</si>
  <si>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</si>
  <si>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</si>
  <si>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</si>
  <si>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</si>
  <si>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</si>
  <si>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</si>
  <si>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</si>
  <si>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</si>
  <si>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</si>
  <si>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</si>
  <si>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</si>
  <si>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</si>
  <si>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</si>
  <si>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</si>
  <si>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</si>
  <si>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</si>
  <si>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</si>
  <si>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</si>
  <si>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</si>
  <si>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</si>
  <si>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</si>
  <si>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</si>
  <si>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</si>
  <si>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</si>
  <si>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</si>
  <si>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</si>
  <si>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</si>
  <si>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</si>
  <si>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</si>
  <si>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</si>
  <si>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</si>
  <si>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</si>
  <si>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</si>
  <si>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</si>
  <si>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</si>
  <si>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</si>
  <si>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</si>
  <si>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</si>
  <si>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</si>
  <si>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</si>
  <si>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</si>
  <si>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</si>
  <si>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</si>
  <si>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</si>
  <si>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</si>
  <si>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</si>
  <si>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</si>
  <si>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</si>
  <si>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</si>
  <si>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</si>
  <si>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</si>
  <si>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</si>
  <si>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</si>
  <si>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</si>
  <si>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</si>
  <si>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</si>
  <si>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</si>
  <si>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</si>
  <si>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</si>
  <si>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</si>
  <si>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</si>
  <si>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</si>
  <si>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</si>
  <si>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</si>
  <si>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</si>
  <si>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</si>
  <si>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</si>
  <si>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</si>
  <si>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</si>
  <si>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</si>
  <si>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</si>
  <si>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</si>
  <si>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</si>
  <si>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</si>
  <si>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</si>
  <si>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</si>
  <si>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</si>
  <si>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</si>
  <si>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</si>
  <si>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</si>
  <si>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</si>
  <si>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</si>
  <si>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</si>
  <si>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</si>
  <si>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</si>
  <si>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</si>
  <si>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</si>
  <si>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</si>
  <si>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</si>
  <si>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</si>
  <si>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</si>
  <si>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</si>
  <si>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</si>
  <si>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</si>
  <si>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</si>
  <si>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</si>
  <si>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</si>
  <si>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</si>
  <si>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</si>
  <si>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</si>
  <si>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</si>
  <si>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</si>
  <si>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</si>
  <si>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</si>
  <si>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</si>
  <si>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</si>
  <si>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</si>
  <si>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</si>
  <si>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</si>
  <si>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</si>
  <si>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</si>
  <si>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</si>
  <si>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</si>
  <si>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</si>
  <si>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</si>
  <si>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</si>
  <si>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</si>
  <si>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</si>
  <si>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</si>
  <si>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</si>
  <si>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</si>
  <si>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</si>
  <si>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</si>
  <si>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</si>
  <si>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</si>
  <si>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</si>
  <si>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</si>
  <si>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</si>
  <si>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</si>
  <si>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</si>
  <si>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</si>
  <si>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</si>
  <si>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</si>
  <si>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</si>
  <si>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</si>
  <si>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</si>
  <si>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</si>
  <si>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</si>
  <si>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</si>
  <si>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</si>
  <si>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</si>
  <si>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</si>
  <si>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</si>
  <si>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</si>
  <si>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</si>
  <si>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</si>
  <si>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</si>
  <si>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</si>
  <si>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</si>
  <si>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</si>
  <si>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</si>
  <si>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</si>
  <si>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</si>
  <si>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</si>
  <si>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</si>
  <si>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</si>
  <si>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</si>
  <si>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</si>
  <si>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</si>
  <si>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</si>
  <si>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</si>
  <si>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</si>
  <si>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</si>
  <si>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</si>
  <si>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</si>
  <si>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</si>
  <si>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</si>
  <si>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</si>
  <si>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</si>
  <si>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</si>
  <si>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</si>
  <si>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</si>
  <si>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</si>
  <si>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</si>
  <si>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</si>
  <si>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</si>
  <si>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</si>
  <si>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</si>
  <si>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</si>
  <si>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</si>
  <si>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</si>
  <si>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</si>
  <si>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</si>
  <si>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</si>
  <si>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</si>
  <si>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</si>
  <si>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</si>
  <si>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</si>
  <si>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</si>
  <si>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</si>
  <si>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</si>
  <si>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</si>
  <si>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</si>
  <si>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</si>
  <si>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</si>
  <si>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</si>
  <si>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</si>
  <si>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</si>
  <si>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</si>
  <si>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</si>
  <si>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</si>
  <si>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</si>
  <si>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</si>
  <si>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</si>
  <si>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</si>
  <si>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</si>
  <si>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</si>
  <si>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</si>
  <si>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</si>
  <si>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</si>
  <si>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</si>
  <si>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</si>
  <si>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</si>
  <si>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</si>
  <si>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</si>
  <si>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</si>
  <si>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</si>
  <si>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</si>
  <si>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</si>
  <si>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</si>
  <si>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</si>
  <si>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</si>
  <si>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</si>
  <si>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</si>
  <si>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</si>
  <si>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</si>
  <si>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</si>
  <si>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</si>
  <si>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</si>
  <si>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</si>
  <si>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</si>
  <si>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</si>
  <si>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</si>
  <si>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</si>
  <si>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</si>
  <si>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</si>
  <si>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</si>
  <si>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</si>
  <si>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</si>
  <si>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</si>
  <si>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</si>
  <si>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</si>
  <si>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</si>
  <si>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</si>
  <si>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</si>
  <si>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</si>
  <si>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</si>
  <si>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</si>
  <si>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</si>
  <si>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</si>
  <si>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</si>
  <si>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</si>
  <si>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</si>
  <si>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</si>
  <si>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</si>
  <si>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</si>
  <si>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</si>
  <si>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</si>
  <si>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</si>
  <si>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</si>
  <si>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</si>
  <si>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</si>
  <si>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</si>
  <si>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</si>
  <si>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</si>
  <si>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</si>
  <si>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</si>
  <si>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</si>
  <si>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</si>
  <si>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</si>
  <si>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</si>
  <si>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</si>
  <si>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</si>
  <si>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</si>
  <si>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</si>
  <si>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</si>
  <si>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</si>
  <si>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</si>
  <si>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</si>
  <si>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</si>
  <si>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</si>
  <si>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</si>
  <si>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</si>
  <si>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</si>
  <si>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</si>
  <si>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</si>
  <si>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</si>
  <si>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</si>
  <si>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</si>
  <si>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</si>
  <si>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</si>
  <si>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</si>
  <si>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</si>
  <si>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</si>
  <si>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</si>
  <si>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</si>
  <si>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</si>
  <si>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</si>
  <si>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</si>
  <si>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</si>
  <si>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</si>
  <si>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</si>
  <si>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</si>
  <si>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</si>
  <si>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</si>
  <si>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</si>
  <si>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</si>
  <si>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</si>
  <si>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</si>
  <si>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</si>
  <si>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</si>
  <si>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</si>
  <si>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</si>
  <si>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</si>
  <si>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</si>
  <si>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</si>
  <si>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</si>
  <si>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</si>
  <si>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</si>
  <si>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</si>
  <si>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</si>
  <si>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</si>
  <si>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</si>
  <si>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</si>
  <si>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</si>
  <si>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</si>
  <si>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</si>
  <si>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</si>
  <si>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</si>
  <si>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</si>
  <si>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</si>
  <si>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</si>
  <si>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</si>
  <si>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</si>
  <si>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</si>
  <si>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</si>
  <si>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</si>
  <si>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</si>
  <si>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</si>
  <si>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</si>
  <si>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</si>
  <si>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</si>
  <si>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</si>
  <si>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</si>
  <si>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</si>
  <si>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</si>
  <si>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</si>
  <si>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</si>
  <si>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</si>
  <si>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</si>
  <si>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</si>
  <si>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</si>
  <si>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</si>
  <si>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</si>
  <si>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</si>
  <si>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</si>
  <si>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</si>
  <si>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</si>
  <si>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</si>
  <si>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</si>
  <si>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</si>
  <si>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</si>
  <si>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</si>
  <si>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</si>
  <si>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</si>
  <si>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</si>
  <si>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</si>
  <si>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</si>
  <si>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</si>
  <si>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</si>
  <si>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</si>
  <si>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</si>
  <si>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</si>
  <si>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</si>
  <si>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</si>
  <si>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</si>
  <si>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</si>
  <si>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</si>
  <si>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</si>
  <si>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</si>
  <si>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</si>
  <si>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</si>
  <si>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</si>
  <si>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</si>
  <si>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</si>
  <si>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</si>
  <si>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</si>
  <si>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</si>
  <si>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</si>
  <si>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</si>
  <si>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</si>
  <si>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</si>
  <si>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</si>
  <si>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</si>
  <si>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</si>
  <si>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</si>
  <si>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</si>
  <si>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</si>
  <si>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</si>
  <si>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</si>
  <si>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</si>
  <si>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</si>
  <si>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</si>
  <si>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</si>
  <si>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</si>
  <si>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</si>
  <si>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</si>
  <si>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</si>
  <si>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</si>
  <si>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</si>
  <si>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</si>
  <si>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</si>
  <si>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</si>
  <si>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</si>
  <si>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</si>
  <si>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</si>
  <si>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</si>
  <si>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</si>
  <si>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</si>
  <si>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</si>
  <si>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</si>
  <si>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</si>
  <si>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</si>
  <si>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</si>
  <si>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</si>
  <si>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</si>
  <si>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</si>
  <si>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</si>
  <si>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</si>
  <si>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</si>
  <si>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</si>
  <si>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</si>
  <si>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</si>
  <si>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</si>
  <si>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</si>
  <si>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</si>
  <si>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</si>
  <si>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</si>
  <si>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</si>
  <si>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</si>
  <si>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</si>
  <si>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</si>
  <si>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</si>
  <si>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</si>
  <si>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</si>
  <si>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</si>
  <si>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</si>
  <si>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</si>
  <si>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</si>
  <si>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</si>
  <si>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</si>
  <si>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</si>
  <si>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</si>
  <si>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</si>
  <si>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</si>
  <si>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</si>
  <si>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</si>
  <si>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</si>
  <si>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</si>
  <si>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</si>
  <si>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</si>
  <si>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</si>
  <si>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</si>
  <si>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</si>
  <si>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</si>
  <si>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</si>
  <si>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</si>
  <si>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</si>
  <si>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</si>
  <si>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</si>
  <si>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</si>
  <si>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</si>
  <si>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</si>
  <si>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</si>
  <si>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</si>
  <si>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</si>
  <si>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</si>
  <si>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</si>
  <si>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</si>
  <si>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</si>
  <si>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</si>
  <si>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</si>
  <si>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</si>
  <si>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</si>
  <si>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</si>
  <si>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</si>
  <si>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</si>
  <si>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</si>
  <si>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</si>
  <si>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</si>
  <si>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</si>
  <si>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</si>
  <si>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</si>
  <si>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</si>
  <si>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</si>
  <si>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</si>
  <si>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</si>
  <si>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</si>
  <si>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</si>
  <si>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</si>
  <si>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</si>
  <si>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</si>
  <si>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</si>
  <si>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</si>
  <si>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</si>
  <si>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</si>
  <si>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</si>
  <si>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</si>
  <si>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</si>
  <si>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</si>
  <si>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</si>
  <si>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</si>
  <si>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</si>
  <si>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</si>
  <si>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</si>
  <si>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</si>
  <si>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</si>
  <si>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</si>
  <si>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</si>
  <si>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</si>
  <si>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</si>
  <si>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</si>
  <si>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</si>
  <si>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</si>
  <si>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</si>
  <si>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</si>
  <si>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</si>
  <si>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</si>
  <si>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</si>
  <si>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</si>
  <si>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</si>
  <si>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</si>
  <si>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</si>
  <si>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</si>
  <si>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</si>
  <si>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</si>
  <si>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</si>
  <si>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</si>
  <si>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</si>
  <si>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</si>
  <si>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</si>
  <si>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</si>
  <si>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</si>
  <si>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</si>
  <si>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</si>
  <si>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</si>
  <si>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</si>
  <si>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</si>
  <si>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</si>
  <si>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</si>
  <si>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</si>
  <si>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</si>
  <si>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</si>
  <si>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</si>
  <si>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</si>
  <si>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</si>
  <si>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</si>
  <si>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</si>
  <si>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</si>
  <si>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</si>
  <si>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</si>
  <si>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</si>
  <si>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</si>
  <si>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</si>
  <si>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</si>
  <si>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</si>
  <si>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</si>
  <si>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</si>
  <si>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</si>
  <si>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</si>
  <si>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</si>
  <si>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</si>
  <si>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</si>
  <si>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</si>
  <si>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</si>
  <si>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</si>
  <si>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</si>
  <si>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</si>
  <si>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</si>
  <si>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</si>
  <si>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</si>
  <si>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</si>
  <si>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</si>
  <si>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</si>
  <si>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</si>
  <si>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</si>
  <si>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</si>
  <si>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</si>
  <si>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</si>
  <si>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</si>
  <si>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</si>
  <si>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</si>
  <si>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</si>
  <si>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</si>
  <si>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</si>
  <si>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</si>
  <si>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</si>
  <si>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</si>
  <si>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</si>
  <si>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</si>
  <si>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</si>
  <si>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</si>
  <si>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</si>
  <si>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</si>
  <si>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</si>
  <si>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</si>
  <si>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</si>
  <si>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</si>
  <si>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</si>
  <si>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</si>
  <si>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</si>
  <si>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</si>
  <si>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</si>
  <si>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</si>
  <si>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</si>
  <si>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</si>
  <si>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</si>
  <si>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</si>
  <si>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</si>
  <si>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</si>
  <si>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</si>
  <si>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</si>
  <si>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</si>
  <si>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</si>
  <si>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</si>
  <si>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</si>
  <si>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</si>
  <si>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</si>
  <si>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</si>
  <si>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</si>
  <si>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</si>
  <si>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</si>
  <si>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</si>
  <si>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</si>
  <si>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</si>
  <si>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</si>
  <si>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</si>
  <si>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</si>
  <si>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</si>
  <si>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</si>
  <si>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</si>
  <si>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</si>
  <si>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</si>
  <si>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</si>
  <si>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</si>
  <si>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</si>
  <si>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</si>
  <si>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</si>
  <si>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</si>
  <si>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</si>
  <si>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</si>
  <si>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</si>
  <si>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</si>
  <si>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</si>
  <si>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</si>
  <si>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</si>
  <si>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</si>
  <si>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</si>
  <si>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</si>
  <si>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</si>
  <si>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</si>
  <si>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</si>
  <si>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</si>
  <si>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</si>
  <si>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</si>
  <si>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</si>
  <si>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</si>
  <si>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</si>
  <si>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</si>
  <si>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</si>
  <si>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</si>
  <si>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</si>
  <si>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</si>
  <si>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</si>
  <si>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</si>
  <si>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</si>
  <si>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</si>
  <si>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</si>
  <si>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</si>
  <si>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</si>
  <si>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</si>
  <si>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</si>
  <si>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</si>
  <si>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</si>
  <si>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</si>
  <si>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</si>
  <si>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</si>
  <si>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</si>
  <si>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</si>
  <si>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</si>
  <si>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</si>
  <si>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</si>
  <si>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</si>
  <si>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</si>
  <si>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</si>
  <si>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</si>
  <si>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</si>
  <si>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</si>
  <si>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</si>
  <si>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</si>
  <si>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</si>
  <si>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</si>
  <si>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</si>
  <si>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</si>
  <si>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</si>
  <si>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</si>
  <si>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</si>
  <si>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</si>
  <si>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</si>
  <si>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</si>
  <si>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</si>
  <si>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</si>
  <si>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</si>
  <si>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</si>
  <si>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</si>
  <si>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</si>
  <si>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</si>
  <si>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</si>
  <si>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</si>
  <si>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</si>
  <si>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</si>
  <si>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</si>
  <si>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</si>
  <si>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</si>
  <si>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</si>
  <si>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</si>
  <si>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</si>
  <si>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</si>
  <si>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</si>
  <si>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</si>
  <si>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</si>
  <si>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</si>
  <si>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</si>
  <si>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</si>
  <si>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</si>
  <si>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</si>
  <si>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</si>
  <si>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</si>
  <si>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</si>
  <si>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</si>
  <si>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</si>
  <si>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</si>
  <si>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</si>
  <si>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</si>
  <si>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</si>
  <si>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</si>
  <si>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</si>
  <si>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</si>
  <si>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</si>
  <si>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</si>
  <si>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</si>
  <si>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</si>
  <si>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</si>
  <si>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</si>
  <si>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</si>
  <si>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</si>
  <si>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</si>
  <si>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</si>
  <si>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</si>
  <si>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</si>
  <si>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</si>
  <si>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</si>
  <si>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</si>
  <si>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</si>
  <si>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</si>
  <si>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</si>
  <si>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</si>
  <si>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</si>
  <si>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</si>
  <si>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</si>
  <si>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</si>
  <si>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</si>
  <si>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</si>
  <si>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</si>
  <si>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</si>
  <si>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</si>
  <si>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</si>
  <si>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</si>
  <si>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</si>
  <si>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</si>
  <si>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</si>
  <si>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</si>
  <si>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</si>
  <si>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</si>
  <si>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</si>
  <si>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</si>
  <si>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</si>
  <si>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</si>
  <si>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</si>
  <si>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</si>
  <si>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</si>
  <si>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</si>
  <si>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</si>
  <si>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</si>
  <si>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</si>
  <si>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</si>
  <si>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</si>
  <si>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</si>
  <si>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</si>
  <si>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</si>
  <si>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</si>
  <si>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</si>
  <si>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</si>
  <si>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</si>
  <si>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</si>
  <si>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</si>
  <si>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</si>
  <si>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</si>
  <si>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</si>
  <si>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</si>
  <si>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</si>
  <si>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</si>
  <si>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</si>
  <si>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</si>
  <si>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</si>
  <si>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</si>
  <si>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</si>
  <si>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</si>
  <si>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</si>
  <si>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</si>
  <si>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</si>
  <si>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</si>
  <si>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</si>
  <si>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</si>
  <si>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</si>
  <si>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</si>
  <si>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</si>
  <si>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</si>
  <si>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</si>
  <si>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</si>
  <si>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</si>
  <si>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</si>
  <si>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</si>
  <si>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</si>
  <si>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</si>
  <si>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</si>
  <si>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</si>
  <si>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</si>
  <si>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</si>
  <si>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</si>
  <si>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</si>
  <si>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</si>
  <si>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</si>
  <si>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</si>
  <si>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</si>
  <si>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</si>
  <si>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</si>
  <si>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</si>
  <si>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</si>
  <si>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</si>
  <si>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</si>
  <si>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</si>
  <si>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</si>
  <si>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</si>
  <si>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</si>
  <si>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</si>
  <si>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</si>
  <si>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</si>
  <si>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</si>
  <si>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</si>
  <si>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</si>
  <si>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</si>
  <si>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</si>
  <si>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</si>
  <si>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</si>
  <si>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</si>
  <si>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</si>
  <si>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</si>
  <si>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</si>
  <si>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</si>
  <si>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</si>
  <si>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</si>
  <si>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</si>
  <si>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</si>
  <si>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</si>
  <si>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</si>
  <si>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</si>
  <si>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</si>
  <si>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</si>
  <si>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</si>
  <si>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</si>
  <si>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</si>
  <si>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</si>
  <si>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</si>
  <si>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</si>
  <si>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</si>
  <si>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</si>
  <si>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</si>
  <si>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</si>
  <si>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</si>
  <si>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</si>
  <si>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</si>
  <si>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</si>
  <si>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</si>
  <si>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</si>
  <si>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</si>
  <si>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</si>
  <si>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</si>
  <si>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</si>
  <si>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</si>
  <si>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</si>
  <si>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</si>
  <si>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</si>
  <si>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</si>
  <si>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</si>
  <si>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</si>
  <si>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</si>
  <si>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</si>
  <si>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</si>
  <si>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</si>
  <si>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</si>
  <si>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</si>
  <si>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</si>
  <si>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</si>
  <si>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</si>
  <si>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</si>
  <si>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</si>
  <si>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</si>
  <si>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</si>
  <si>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</si>
  <si>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</si>
  <si>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</si>
  <si>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</si>
  <si>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</si>
  <si>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</si>
  <si>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</si>
  <si>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</si>
  <si>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</si>
  <si>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</si>
  <si>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</si>
  <si>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</si>
  <si>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</si>
  <si>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</si>
  <si>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</si>
  <si>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</si>
  <si>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</si>
  <si>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</si>
  <si>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</si>
  <si>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</si>
  <si>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</si>
  <si>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</si>
  <si>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</si>
  <si>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</si>
  <si>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</si>
  <si>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</si>
  <si>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</si>
  <si>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</si>
  <si>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</si>
  <si>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</si>
  <si>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</si>
  <si>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</si>
  <si>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</si>
  <si>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</si>
  <si>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</si>
  <si>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</si>
  <si>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</si>
  <si>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</si>
  <si>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</si>
  <si>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</si>
  <si>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</si>
  <si>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</si>
  <si>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</si>
  <si>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</si>
  <si>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</si>
  <si>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</si>
  <si>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</si>
  <si>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</si>
  <si>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</si>
  <si>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</si>
  <si>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</si>
  <si>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</si>
  <si>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</si>
  <si>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</si>
  <si>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</si>
  <si>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</si>
  <si>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</si>
  <si>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</si>
  <si>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</si>
  <si>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</si>
  <si>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</si>
  <si>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</si>
  <si>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</si>
  <si>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</si>
  <si>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</si>
  <si>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</si>
  <si>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</si>
  <si>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</si>
  <si>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</si>
  <si>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</si>
  <si>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</si>
  <si>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</si>
  <si>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</si>
  <si>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</si>
  <si>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</si>
  <si>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</si>
  <si>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</si>
  <si>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</si>
  <si>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</si>
  <si>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</si>
  <si>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</si>
  <si>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</si>
  <si>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</si>
  <si>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</si>
  <si>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</si>
  <si>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</si>
  <si>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</si>
  <si>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</si>
  <si>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</si>
  <si>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</si>
  <si>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</si>
  <si>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</si>
  <si>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</si>
  <si>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</si>
  <si>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</si>
  <si>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</si>
  <si>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</si>
  <si>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</si>
  <si>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</si>
  <si>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</si>
  <si>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</si>
  <si>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</si>
  <si>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</si>
  <si>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</si>
  <si>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</si>
  <si>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</si>
  <si>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</si>
  <si>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</si>
  <si>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</si>
  <si>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</si>
  <si>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</si>
  <si>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</si>
  <si>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</si>
  <si>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</si>
  <si>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</si>
  <si>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</si>
  <si>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</si>
  <si>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</si>
  <si>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</si>
  <si>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</si>
  <si>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</si>
  <si>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</si>
  <si>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</si>
  <si>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</si>
  <si>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</si>
  <si>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</si>
  <si>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</si>
  <si>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</si>
  <si>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</si>
  <si>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</si>
  <si>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</si>
  <si>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</si>
  <si>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</si>
  <si>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</si>
  <si>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</si>
  <si>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</si>
  <si>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</si>
  <si>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</si>
  <si>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</si>
  <si>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</si>
  <si>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</si>
  <si>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</si>
  <si>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</si>
  <si>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</si>
  <si>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</si>
  <si>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</si>
  <si>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</si>
  <si>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</si>
  <si>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</si>
  <si>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</si>
  <si>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</si>
  <si>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</si>
  <si>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</si>
  <si>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</si>
  <si>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</si>
  <si>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</si>
  <si>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</si>
  <si>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</si>
  <si>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</si>
  <si>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</si>
  <si>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</si>
  <si>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</si>
  <si>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</si>
  <si>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</si>
  <si>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</si>
  <si>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</si>
  <si>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</si>
  <si>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</si>
  <si>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</si>
  <si>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</si>
  <si>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</si>
  <si>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</si>
  <si>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</si>
  <si>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</si>
  <si>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</si>
  <si>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</si>
  <si>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</si>
  <si>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</si>
  <si>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</si>
  <si>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</si>
  <si>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</si>
  <si>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</si>
  <si>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</si>
  <si>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</si>
  <si>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</si>
  <si>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</si>
  <si>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</si>
  <si>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</si>
  <si>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</si>
  <si>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</si>
  <si>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</si>
  <si>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</si>
  <si>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</si>
  <si>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</si>
  <si>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</si>
  <si>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</si>
  <si>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</si>
  <si>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</si>
  <si>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</si>
  <si>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</si>
  <si>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</si>
  <si>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</si>
  <si>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</si>
  <si>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</si>
  <si>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</si>
  <si>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</si>
  <si>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</si>
  <si>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</si>
  <si>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</si>
  <si>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</si>
  <si>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</si>
  <si>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</si>
  <si>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</si>
  <si>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</si>
  <si>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</si>
  <si>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</si>
  <si>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</si>
  <si>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</si>
  <si>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</si>
  <si>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</si>
  <si>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</si>
  <si>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</si>
  <si>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</si>
  <si>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</si>
  <si>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</si>
  <si>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</si>
  <si>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</si>
  <si>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</si>
  <si>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</si>
  <si>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</si>
  <si>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</si>
  <si>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</si>
  <si>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</si>
  <si>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</si>
  <si>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</si>
  <si>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</si>
  <si>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</si>
  <si>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</si>
  <si>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</si>
  <si>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</si>
  <si>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</si>
  <si>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</si>
  <si>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</si>
  <si>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</si>
  <si>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</si>
  <si>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</si>
  <si>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</si>
  <si>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</si>
  <si>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</si>
  <si>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</si>
  <si>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</si>
  <si>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</si>
  <si>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</si>
  <si>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</si>
  <si>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</si>
  <si>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</si>
  <si>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</si>
  <si>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</si>
  <si>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</si>
  <si>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</si>
  <si>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</si>
  <si>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</si>
  <si>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</si>
  <si>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</si>
  <si>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</si>
  <si>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</si>
  <si>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</si>
  <si>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</si>
  <si>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</si>
  <si>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</si>
  <si>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</si>
  <si>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</si>
  <si>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</si>
  <si>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</si>
  <si>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</si>
  <si>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</si>
  <si>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</si>
  <si>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</si>
  <si>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</si>
  <si>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</si>
  <si>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</si>
  <si>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</si>
  <si>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</si>
  <si>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</si>
  <si>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</si>
  <si>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</si>
  <si>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</si>
  <si>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</si>
  <si>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</si>
  <si>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</si>
  <si>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</si>
  <si>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</si>
  <si>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</si>
  <si>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</si>
  <si>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</si>
  <si>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</si>
  <si>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</si>
  <si>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</si>
  <si>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</si>
  <si>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</si>
  <si>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</si>
  <si>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</si>
  <si>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</si>
  <si>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</si>
  <si>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</si>
  <si>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</si>
  <si>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</si>
  <si>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</si>
  <si>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</si>
  <si>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</si>
  <si>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</si>
  <si>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</si>
  <si>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</si>
  <si>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</si>
  <si>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</si>
  <si>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</si>
  <si>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</si>
  <si>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</si>
  <si>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</si>
  <si>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</si>
  <si>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</si>
  <si>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</si>
  <si>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</si>
  <si>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</si>
  <si>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</si>
  <si>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</si>
  <si>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</si>
  <si>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</si>
  <si>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</si>
  <si>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</si>
  <si>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</si>
  <si>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</si>
  <si>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</si>
  <si>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</si>
  <si>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</si>
  <si>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</si>
  <si>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</si>
  <si>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</si>
  <si>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</si>
  <si>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</si>
  <si>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</si>
  <si>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</si>
  <si>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</si>
  <si>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</si>
  <si>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</si>
  <si>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</si>
  <si>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</si>
  <si>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</si>
  <si>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</si>
  <si>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</si>
  <si>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</si>
  <si>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</si>
  <si>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</si>
  <si>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</si>
  <si>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</si>
  <si>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</si>
  <si>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</si>
  <si>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</si>
  <si>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</si>
  <si>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</si>
  <si>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</si>
  <si>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</si>
  <si>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</si>
  <si>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</si>
  <si>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</si>
  <si>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</si>
  <si>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</si>
  <si>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</si>
  <si>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</si>
  <si>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</si>
  <si>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</si>
  <si>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</si>
  <si>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</si>
  <si>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</si>
  <si>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</si>
  <si>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</si>
  <si>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</si>
  <si>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</si>
  <si>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</si>
  <si>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</si>
  <si>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</si>
  <si>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</si>
  <si>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</si>
  <si>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</si>
  <si>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</si>
  <si>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</si>
  <si>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</si>
  <si>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</si>
  <si>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</si>
  <si>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</si>
  <si>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</si>
  <si>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</si>
  <si>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</si>
  <si>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</si>
  <si>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</si>
  <si>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</si>
  <si>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</si>
  <si>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</si>
  <si>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</si>
  <si>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</si>
  <si>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</si>
  <si>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</si>
  <si>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</si>
  <si>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</si>
  <si>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</si>
  <si>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</si>
  <si>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</si>
  <si>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</si>
  <si>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</si>
  <si>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</si>
  <si>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</si>
  <si>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</si>
  <si>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</si>
  <si>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</si>
  <si>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</si>
  <si>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</si>
  <si>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</si>
  <si>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</si>
  <si>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</si>
  <si>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</si>
  <si>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</si>
  <si>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</si>
  <si>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</si>
  <si>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</si>
  <si>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</si>
  <si>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</si>
  <si>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</si>
  <si>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</si>
  <si>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</si>
  <si>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</si>
  <si>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</si>
  <si>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</si>
  <si>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</si>
  <si>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</si>
  <si>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</si>
  <si>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</si>
  <si>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</si>
  <si>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</si>
  <si>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</si>
  <si>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</si>
  <si>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</si>
  <si>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</si>
  <si>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</si>
  <si>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</si>
  <si>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</si>
  <si>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</si>
  <si>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</si>
  <si>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</si>
  <si>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</si>
  <si>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</si>
  <si>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</si>
  <si>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</si>
  <si>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</si>
  <si>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</si>
  <si>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</si>
  <si>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</si>
  <si>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</si>
  <si>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</si>
  <si>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</si>
  <si>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</si>
  <si>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</si>
  <si>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</si>
  <si>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</si>
  <si>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</si>
  <si>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</si>
  <si>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</si>
  <si>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</si>
  <si>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</si>
  <si>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</si>
  <si>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</si>
  <si>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</si>
  <si>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</si>
  <si>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</si>
  <si>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</si>
  <si>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</si>
  <si>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</si>
  <si>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</si>
  <si>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</si>
  <si>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</si>
  <si>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</si>
  <si>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</si>
  <si>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</si>
  <si>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</si>
  <si>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</si>
  <si>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</si>
  <si>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</si>
  <si>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</si>
  <si>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</si>
  <si>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</si>
  <si>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</si>
  <si>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</si>
  <si>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</si>
  <si>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</si>
  <si>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</si>
  <si>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</si>
  <si>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</si>
  <si>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</si>
  <si>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</si>
  <si>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</si>
  <si>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</si>
  <si>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</si>
  <si>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</si>
  <si>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</si>
  <si>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</si>
  <si>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</si>
  <si>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</si>
  <si>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</si>
  <si>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</si>
  <si>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</si>
  <si>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</si>
  <si>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</si>
  <si>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</si>
  <si>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</si>
  <si>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</si>
  <si>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</si>
  <si>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</si>
  <si>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</si>
  <si>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</si>
  <si>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</si>
  <si>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</si>
  <si>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</si>
  <si>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</si>
  <si>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</si>
  <si>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</si>
  <si>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</si>
  <si>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</si>
  <si>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</si>
  <si>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</si>
  <si>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</si>
  <si>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</si>
  <si>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</si>
  <si>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</si>
  <si>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</si>
  <si>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</si>
  <si>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</si>
  <si>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</si>
  <si>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</si>
  <si>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</si>
  <si>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</si>
  <si>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</si>
  <si>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</si>
  <si>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</si>
  <si>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</si>
  <si>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</si>
  <si>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</si>
  <si>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</si>
  <si>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</si>
  <si>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</si>
  <si>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</si>
  <si>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</si>
  <si>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</si>
  <si>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</si>
  <si>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</si>
  <si>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</si>
  <si>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</si>
  <si>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</si>
  <si>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</si>
  <si>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</si>
  <si>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</si>
  <si>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</si>
  <si>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</si>
  <si>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</si>
  <si>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</si>
  <si>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</si>
  <si>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</si>
  <si>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</si>
  <si>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</si>
  <si>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</si>
  <si>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</si>
  <si>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</si>
  <si>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</si>
  <si>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</si>
  <si>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</si>
  <si>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</si>
  <si>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</si>
  <si>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</si>
  <si>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</si>
  <si>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</si>
  <si>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</si>
  <si>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</si>
  <si>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</si>
  <si>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</si>
  <si>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</si>
  <si>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</si>
  <si>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</si>
  <si>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</si>
  <si>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</si>
  <si>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</si>
  <si>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</si>
  <si>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</si>
  <si>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</si>
  <si>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</si>
  <si>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</si>
  <si>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</si>
  <si>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</si>
  <si>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</si>
  <si>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</si>
  <si>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</si>
  <si>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</si>
  <si>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</si>
  <si>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</si>
  <si>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</si>
  <si>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</si>
  <si>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</si>
  <si>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</si>
  <si>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</si>
  <si>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</si>
  <si>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</si>
  <si>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</si>
  <si>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</si>
  <si>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</si>
  <si>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</si>
  <si>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</si>
  <si>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</si>
  <si>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</si>
  <si>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</si>
  <si>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</si>
  <si>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</si>
  <si>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</si>
  <si>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</si>
  <si>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</si>
  <si>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</si>
  <si>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</si>
  <si>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</si>
  <si>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</si>
  <si>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</si>
  <si>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</si>
  <si>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</si>
  <si>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</si>
  <si>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</si>
  <si>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</si>
  <si>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</si>
  <si>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</si>
  <si>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</si>
  <si>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</si>
  <si>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</si>
  <si>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</si>
  <si>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</si>
  <si>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</si>
  <si>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</si>
  <si>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</si>
  <si>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</si>
  <si>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</si>
  <si>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</si>
  <si>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</si>
  <si>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</si>
  <si>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</si>
  <si>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</si>
  <si>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</si>
  <si>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</si>
  <si>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</si>
  <si>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</si>
  <si>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</si>
  <si>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</si>
  <si>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</si>
  <si>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</si>
  <si>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</si>
  <si>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</si>
  <si>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</si>
  <si>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</si>
  <si>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</si>
  <si>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</si>
  <si>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</si>
  <si>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</si>
  <si>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</si>
  <si>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</si>
  <si>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</si>
  <si>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</si>
  <si>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</si>
  <si>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</si>
  <si>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</si>
  <si>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</si>
  <si>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</si>
  <si>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</si>
  <si>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</si>
  <si>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</si>
  <si>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</si>
  <si>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</si>
  <si>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</si>
  <si>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</si>
  <si>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</si>
  <si>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</si>
  <si>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</si>
  <si>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</si>
  <si>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</si>
  <si>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</si>
  <si>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</si>
  <si>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</si>
  <si>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</si>
  <si>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</si>
  <si>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</si>
  <si>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</si>
  <si>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</si>
  <si>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</si>
  <si>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</si>
  <si>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</si>
  <si>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</si>
  <si>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</si>
  <si>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</si>
  <si>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</si>
  <si>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</si>
  <si>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</si>
  <si>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</si>
  <si>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</si>
  <si>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</si>
  <si>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</si>
  <si>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</si>
  <si>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</si>
  <si>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</si>
  <si>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</si>
  <si>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</si>
  <si>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</si>
  <si>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</si>
  <si>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</si>
  <si>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</si>
  <si>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</si>
  <si>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</si>
  <si>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</si>
  <si>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</si>
  <si>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</si>
  <si>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</si>
  <si>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</si>
  <si>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</si>
  <si>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</si>
  <si>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</si>
  <si>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</si>
  <si>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</si>
  <si>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</si>
  <si>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</si>
  <si>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</si>
  <si>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</si>
  <si>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</si>
  <si>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</si>
  <si>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</si>
  <si>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</si>
  <si>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</si>
  <si>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</si>
  <si>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</si>
  <si>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</si>
  <si>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</si>
  <si>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</si>
  <si>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</si>
  <si>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</si>
  <si>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</si>
  <si>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</si>
  <si>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</si>
  <si>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</si>
  <si>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</si>
  <si>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</si>
  <si>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</si>
  <si>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</si>
  <si>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</si>
  <si>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</si>
  <si>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</si>
  <si>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</si>
  <si>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</si>
  <si>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</si>
  <si>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</si>
  <si>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</si>
  <si>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</si>
  <si>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</si>
  <si>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</si>
  <si>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</si>
  <si>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</si>
  <si>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</si>
  <si>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</si>
  <si>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</si>
  <si>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</si>
  <si>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</si>
  <si>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</si>
  <si>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</si>
  <si>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</si>
  <si>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</si>
  <si>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</si>
  <si>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</si>
  <si>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</si>
  <si>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</si>
  <si>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</si>
  <si>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</si>
  <si>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</si>
  <si>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</si>
  <si>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</si>
  <si>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</si>
  <si>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</si>
  <si>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</si>
  <si>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</si>
  <si>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</si>
  <si>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</si>
  <si>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</si>
  <si>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</si>
  <si>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</si>
  <si>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</si>
  <si>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</si>
  <si>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</si>
  <si>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</si>
  <si>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</si>
  <si>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</si>
  <si>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</si>
  <si>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</si>
  <si>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</si>
  <si>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</si>
  <si>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</si>
  <si>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</si>
  <si>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</si>
  <si>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</si>
  <si>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</si>
  <si>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</si>
  <si>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</si>
  <si>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</si>
  <si>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</si>
  <si>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</si>
  <si>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</si>
  <si>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</si>
  <si>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</si>
  <si>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</si>
  <si>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</si>
  <si>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</si>
  <si>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</si>
  <si>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</si>
  <si>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</si>
  <si>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</si>
  <si>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</si>
  <si>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</si>
  <si>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</si>
  <si>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</si>
  <si>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</si>
  <si>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</si>
  <si>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</si>
  <si>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</si>
  <si>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</si>
  <si>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</si>
  <si>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</si>
  <si>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</si>
  <si>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</si>
  <si>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</si>
  <si>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</si>
  <si>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</si>
  <si>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</si>
  <si>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</si>
  <si>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</si>
  <si>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</si>
  <si>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</si>
  <si>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</si>
  <si>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</si>
  <si>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</si>
  <si>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</si>
  <si>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</si>
  <si>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</si>
  <si>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</si>
  <si>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</si>
  <si>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</si>
  <si>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</si>
  <si>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</si>
  <si>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</si>
  <si>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</si>
  <si>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</si>
  <si>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</si>
  <si>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</si>
  <si>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</si>
  <si>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</si>
  <si>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</si>
  <si>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</si>
  <si>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</si>
  <si>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</si>
  <si>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</si>
  <si>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</si>
  <si>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</si>
  <si>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</si>
  <si>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</si>
  <si>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</si>
  <si>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</si>
  <si>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</si>
  <si>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</si>
  <si>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</si>
  <si>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</si>
  <si>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</si>
  <si>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</si>
  <si>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</si>
  <si>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</si>
  <si>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</si>
  <si>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</si>
  <si>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</si>
  <si>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</si>
  <si>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</si>
  <si>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</si>
  <si>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</si>
  <si>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</si>
  <si>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</si>
  <si>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</si>
  <si>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</si>
  <si>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</si>
  <si>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</si>
  <si>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</si>
  <si>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</si>
  <si>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</si>
  <si>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</si>
  <si>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</si>
  <si>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</si>
  <si>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</si>
  <si>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</si>
  <si>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</si>
  <si>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</si>
  <si>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</si>
  <si>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</si>
  <si>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</si>
  <si>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</si>
  <si>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</si>
  <si>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</si>
  <si>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</si>
  <si>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</si>
  <si>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</si>
  <si>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</si>
  <si>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</si>
  <si>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</si>
  <si>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</si>
  <si>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</si>
  <si>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</si>
  <si>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</si>
  <si>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</si>
  <si>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</si>
  <si>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</si>
  <si>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</si>
  <si>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</si>
  <si>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</si>
  <si>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</si>
  <si>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</si>
  <si>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</si>
  <si>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</si>
  <si>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</si>
  <si>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</si>
  <si>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</si>
  <si>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</si>
  <si>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</si>
  <si>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</si>
  <si>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</si>
  <si>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</si>
  <si>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</si>
  <si>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</si>
  <si>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</si>
  <si>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</si>
  <si>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</si>
  <si>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</si>
  <si>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</si>
  <si>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</si>
  <si>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</si>
  <si>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</si>
  <si>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</si>
  <si>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</si>
  <si>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</si>
  <si>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</si>
  <si>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</si>
  <si>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</si>
  <si>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</si>
  <si>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</si>
  <si>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</si>
  <si>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</si>
  <si>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</si>
  <si>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</si>
  <si>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</si>
  <si>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</si>
  <si>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</si>
  <si>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</si>
  <si>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</si>
  <si>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</si>
  <si>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</si>
  <si>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</si>
  <si>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</si>
  <si>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</si>
  <si>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</si>
  <si>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</si>
  <si>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</si>
  <si>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</si>
  <si>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</si>
  <si>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</si>
  <si>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</si>
  <si>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</si>
  <si>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</si>
  <si>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</si>
  <si>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</si>
  <si>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</si>
  <si>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</si>
  <si>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</si>
  <si>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</si>
  <si>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</si>
  <si>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</si>
  <si>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</si>
  <si>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</si>
  <si>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</si>
  <si>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</si>
  <si>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</si>
  <si>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</si>
  <si>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</si>
  <si>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</si>
  <si>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</si>
  <si>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</si>
  <si>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</si>
  <si>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</si>
  <si>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</si>
  <si>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</si>
  <si>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</si>
  <si>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</si>
  <si>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</si>
  <si>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</si>
  <si>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</si>
  <si>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</si>
  <si>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</si>
  <si>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</si>
  <si>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</si>
  <si>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</si>
  <si>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</si>
  <si>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</si>
  <si>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</si>
  <si>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</si>
  <si>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</si>
  <si>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</si>
  <si>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</si>
  <si>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</si>
  <si>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</si>
  <si>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</si>
  <si>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</si>
  <si>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</si>
  <si>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</si>
  <si>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</si>
  <si>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</si>
  <si>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</si>
  <si>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</si>
  <si>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</si>
  <si>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</si>
  <si>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</si>
  <si>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</si>
  <si>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</si>
  <si>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</si>
  <si>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</si>
  <si>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</si>
  <si>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</si>
  <si>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</si>
  <si>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</si>
  <si>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</si>
  <si>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</si>
  <si>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</si>
  <si>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</si>
  <si>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</si>
  <si>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</si>
  <si>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</si>
  <si>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</si>
  <si>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</si>
  <si>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</si>
  <si>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</si>
  <si>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</si>
  <si>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</si>
  <si>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</si>
  <si>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</si>
  <si>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</si>
  <si>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</si>
  <si>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</si>
  <si>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</si>
  <si>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</si>
  <si>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</si>
  <si>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</si>
  <si>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</si>
  <si>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</si>
  <si>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</si>
  <si>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</si>
  <si>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</si>
  <si>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</si>
  <si>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</si>
  <si>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</si>
  <si>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</si>
  <si>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</si>
  <si>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</si>
  <si>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</si>
  <si>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</si>
  <si>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</si>
  <si>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</si>
  <si>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</si>
  <si>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</si>
  <si>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</si>
  <si>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</si>
  <si>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</si>
  <si>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</si>
  <si>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</si>
  <si>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</si>
  <si>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</si>
  <si>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</si>
  <si>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</si>
  <si>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</si>
  <si>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</si>
  <si>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</si>
  <si>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</si>
  <si>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</si>
  <si>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</si>
  <si>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</si>
  <si>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</si>
  <si>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</si>
  <si>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</si>
  <si>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</si>
  <si>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</si>
  <si>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</si>
  <si>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</si>
  <si>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</si>
  <si>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</si>
  <si>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</si>
  <si>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</si>
  <si>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</si>
  <si>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</si>
  <si>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</si>
  <si>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</si>
  <si>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</si>
  <si>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</si>
  <si>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</si>
  <si>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</si>
  <si>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</si>
  <si>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</si>
  <si>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</si>
  <si>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</si>
  <si>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</si>
  <si>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</si>
  <si>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</si>
  <si>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</si>
  <si>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</si>
  <si>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</si>
  <si>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</si>
  <si>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</si>
  <si>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</si>
  <si>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</si>
  <si>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</si>
  <si>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</si>
  <si>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</si>
  <si>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</si>
  <si>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</si>
  <si>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</si>
  <si>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</si>
  <si>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</si>
  <si>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</si>
  <si>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</si>
  <si>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</si>
  <si>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</si>
  <si>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</si>
  <si>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</si>
  <si>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</si>
  <si>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</si>
  <si>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</si>
  <si>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</si>
  <si>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</si>
  <si>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</si>
  <si>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</si>
  <si>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</si>
  <si>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</si>
  <si>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</si>
  <si>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</si>
  <si>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</si>
  <si>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</si>
  <si>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</si>
  <si>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</si>
  <si>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</si>
  <si>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</si>
  <si>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</si>
  <si>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</si>
  <si>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</si>
  <si>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</si>
  <si>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</si>
  <si>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</si>
  <si>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</si>
  <si>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</si>
  <si>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</si>
  <si>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</si>
  <si>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</si>
  <si>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</si>
  <si>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</si>
  <si>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</si>
  <si>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</si>
  <si>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</si>
  <si>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</si>
  <si>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</si>
  <si>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</si>
  <si>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</si>
  <si>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</si>
  <si>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</si>
  <si>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</si>
  <si>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</si>
  <si>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</si>
  <si>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</si>
  <si>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</si>
  <si>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</si>
  <si>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</si>
  <si>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</si>
  <si>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</si>
  <si>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</si>
  <si>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</si>
  <si>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</si>
  <si>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</si>
  <si>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</si>
  <si>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</si>
  <si>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</si>
  <si>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</si>
  <si>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</si>
  <si>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</si>
  <si>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</si>
  <si>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</si>
  <si>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</si>
  <si>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</si>
  <si>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</si>
  <si>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</si>
  <si>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</si>
  <si>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</si>
  <si>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</si>
  <si>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</si>
  <si>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</si>
  <si>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</si>
  <si>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</si>
  <si>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</si>
  <si>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</si>
  <si>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</si>
  <si>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</si>
  <si>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</si>
  <si>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</si>
  <si>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</si>
  <si>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</si>
  <si>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</si>
  <si>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</si>
  <si>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</si>
  <si>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</si>
  <si>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</si>
  <si>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</si>
  <si>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</si>
  <si>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</si>
  <si>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</si>
  <si>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</si>
  <si>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</si>
  <si>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</si>
  <si>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</si>
  <si>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</si>
  <si>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</si>
  <si>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</si>
  <si>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</si>
  <si>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</si>
  <si>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</si>
  <si>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</si>
  <si>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</si>
  <si>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</si>
  <si>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</si>
  <si>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</si>
  <si>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</si>
  <si>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</si>
  <si>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</si>
  <si>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</si>
  <si>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</si>
  <si>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</si>
  <si>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</si>
  <si>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</si>
  <si>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</si>
  <si>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</si>
  <si>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</si>
  <si>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</si>
  <si>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</si>
  <si>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</si>
  <si>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</si>
  <si>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</si>
  <si>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</si>
  <si>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</si>
  <si>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</si>
  <si>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</si>
  <si>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</si>
  <si>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</si>
  <si>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</si>
  <si>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</si>
  <si>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</si>
  <si>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</si>
  <si>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</si>
  <si>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</si>
  <si>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</si>
  <si>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</si>
  <si>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</si>
  <si>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</si>
  <si>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</si>
  <si>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</si>
  <si>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</si>
  <si>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</si>
  <si>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</si>
  <si>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</si>
  <si>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</si>
  <si>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</si>
  <si>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</si>
  <si>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</si>
  <si>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</si>
  <si>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</si>
  <si>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</si>
  <si>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</si>
  <si>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</si>
  <si>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</si>
  <si>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</si>
  <si>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</si>
  <si>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</si>
  <si>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</si>
  <si>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</si>
  <si>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</si>
  <si>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</si>
  <si>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</si>
  <si>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</si>
  <si>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</si>
  <si>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</si>
  <si>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</si>
  <si>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</si>
  <si>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</si>
  <si>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</si>
  <si>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</si>
  <si>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</si>
  <si>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</si>
  <si>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</si>
  <si>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</si>
  <si>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</si>
  <si>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</si>
  <si>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</si>
  <si>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</si>
  <si>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</si>
  <si>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</si>
  <si>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</si>
  <si>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</si>
  <si>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</si>
  <si>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</si>
  <si>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</si>
  <si>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</si>
  <si>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</si>
  <si>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</si>
  <si>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</si>
  <si>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</si>
  <si>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</si>
  <si>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</si>
  <si>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</si>
  <si>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</si>
  <si>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</si>
  <si>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</si>
  <si>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</si>
  <si>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</si>
  <si>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</si>
  <si>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</si>
  <si>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</si>
  <si>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</si>
  <si>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</si>
  <si>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</si>
  <si>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</si>
  <si>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</si>
  <si>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</si>
  <si>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</si>
  <si>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</si>
  <si>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</si>
  <si>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</si>
  <si>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</si>
  <si>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</si>
  <si>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</si>
  <si>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</si>
  <si>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</si>
  <si>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</si>
  <si>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</si>
  <si>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</si>
  <si>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</si>
  <si>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</si>
  <si>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</si>
  <si>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</si>
  <si>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</si>
  <si>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</si>
  <si>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</si>
  <si>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</si>
  <si>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</si>
  <si>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</si>
  <si>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</si>
  <si>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</si>
  <si>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</si>
  <si>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</si>
  <si>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</si>
  <si>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</si>
  <si>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</si>
  <si>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</si>
  <si>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</si>
  <si>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</si>
  <si>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</si>
  <si>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</si>
  <si>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</si>
  <si>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</si>
  <si>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</si>
  <si>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</si>
  <si>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</si>
  <si>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</si>
  <si>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</si>
  <si>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</si>
  <si>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</si>
  <si>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</si>
  <si>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</si>
  <si>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</si>
  <si>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</si>
  <si>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</si>
  <si>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</si>
  <si>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</si>
  <si>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</si>
  <si>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</si>
  <si>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</si>
  <si>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</si>
  <si>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</si>
  <si>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</si>
  <si>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</si>
  <si>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</si>
  <si>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</si>
  <si>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</si>
  <si>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</si>
  <si>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</si>
  <si>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</si>
  <si>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</si>
  <si>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</si>
  <si>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</si>
  <si>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</si>
  <si>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</si>
  <si>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</si>
  <si>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</si>
  <si>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</si>
  <si>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</si>
  <si>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</si>
  <si>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</si>
  <si>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</si>
  <si>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</si>
  <si>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</si>
  <si>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</si>
  <si>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</si>
  <si>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</si>
  <si>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</si>
  <si>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</si>
  <si>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</si>
  <si>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</si>
  <si>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</si>
  <si>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</si>
  <si>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</si>
  <si>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</si>
  <si>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</si>
  <si>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</si>
  <si>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</si>
  <si>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</si>
  <si>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</si>
  <si>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</si>
  <si>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</si>
  <si>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</si>
  <si>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</si>
  <si>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</si>
  <si>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</si>
  <si>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</si>
  <si>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</si>
  <si>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</si>
  <si>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</si>
  <si>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</si>
  <si>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</si>
  <si>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</si>
  <si>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</si>
  <si>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</si>
  <si>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</si>
  <si>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</si>
  <si>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</si>
  <si>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</si>
  <si>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</si>
  <si>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</si>
  <si>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</si>
  <si>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</si>
  <si>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</si>
  <si>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</si>
  <si>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</si>
  <si>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</si>
  <si>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</si>
  <si>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</si>
  <si>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</si>
  <si>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</si>
  <si>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</si>
  <si>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</si>
  <si>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</si>
  <si>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</si>
  <si>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</si>
  <si>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</si>
  <si>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</si>
  <si>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</si>
  <si>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</si>
  <si>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</si>
  <si>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</si>
  <si>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</si>
  <si>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</si>
  <si>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</si>
  <si>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</si>
  <si>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</si>
  <si>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</si>
  <si>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</si>
  <si>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</si>
  <si>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</si>
  <si>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</si>
  <si>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</si>
  <si>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</si>
  <si>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</si>
  <si>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</si>
  <si>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</si>
  <si>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</si>
  <si>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</si>
  <si>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</si>
  <si>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</si>
  <si>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</si>
  <si>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</si>
  <si>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</si>
  <si>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</si>
  <si>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</si>
  <si>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</si>
  <si>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</si>
  <si>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</si>
  <si>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</si>
  <si>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</si>
  <si>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</si>
  <si>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</si>
  <si>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</si>
  <si>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</si>
  <si>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</si>
  <si>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</si>
  <si>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</si>
  <si>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</si>
  <si>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</si>
  <si>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</si>
  <si>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</si>
  <si>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</si>
  <si>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</si>
  <si>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</si>
  <si>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</si>
  <si>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</si>
  <si>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</si>
  <si>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</si>
  <si>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</si>
  <si>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</si>
  <si>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</si>
  <si>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</si>
  <si>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</si>
  <si>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</si>
  <si>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</si>
  <si>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</si>
  <si>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</si>
  <si>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</si>
  <si>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</si>
  <si>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</si>
  <si>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</si>
  <si>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</si>
  <si>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</si>
  <si>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</si>
  <si>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</si>
  <si>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</si>
  <si>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</si>
  <si>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</si>
  <si>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</si>
  <si>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</si>
  <si>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</si>
  <si>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</si>
  <si>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</si>
  <si>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</si>
  <si>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</si>
  <si>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</si>
  <si>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</si>
  <si>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</si>
  <si>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</si>
  <si>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</si>
  <si>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</si>
  <si>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</si>
  <si>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</si>
  <si>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</si>
  <si>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</si>
  <si>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</si>
  <si>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</si>
  <si>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</si>
  <si>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</si>
  <si>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</si>
  <si>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</si>
  <si>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</si>
  <si>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</si>
  <si>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</si>
  <si>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</si>
  <si>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</si>
  <si>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</si>
  <si>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</si>
  <si>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</si>
  <si>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</si>
  <si>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</si>
  <si>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</si>
  <si>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</si>
  <si>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</si>
  <si>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</si>
  <si>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</si>
  <si>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</si>
  <si>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</si>
  <si>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</si>
  <si>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</si>
  <si>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</si>
  <si>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</si>
  <si>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</si>
  <si>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</si>
  <si>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</si>
  <si>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</si>
  <si>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</si>
  <si>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</si>
  <si>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</si>
  <si>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</si>
  <si>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</si>
  <si>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</si>
  <si>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</si>
  <si>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</si>
  <si>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</si>
  <si>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</si>
  <si>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</si>
  <si>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</si>
  <si>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</si>
  <si>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</si>
  <si>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</si>
  <si>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</si>
  <si>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</si>
  <si>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</si>
  <si>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</si>
  <si>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</si>
  <si>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</si>
  <si>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</si>
  <si>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</si>
  <si>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</si>
  <si>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</si>
  <si>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</si>
  <si>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</si>
  <si>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</si>
  <si>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</si>
  <si>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</si>
  <si>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</si>
  <si>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</si>
  <si>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</si>
  <si>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</si>
  <si>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</si>
  <si>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</si>
  <si>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</si>
  <si>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</si>
  <si>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</si>
  <si>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</si>
  <si>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</si>
  <si>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</si>
  <si>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</si>
  <si>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</si>
  <si>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</si>
  <si>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</si>
  <si>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</si>
  <si>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</si>
  <si>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</si>
  <si>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</si>
  <si>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</si>
  <si>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</si>
  <si>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</si>
  <si>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</si>
  <si>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</si>
  <si>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</si>
  <si>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</si>
  <si>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</si>
  <si>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</si>
  <si>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</si>
  <si>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</si>
  <si>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</si>
  <si>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</si>
  <si>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</si>
  <si>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</si>
  <si>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</si>
  <si>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</si>
  <si>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</si>
  <si>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</si>
  <si>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</si>
  <si>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</si>
  <si>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</si>
  <si>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</si>
  <si>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</si>
  <si>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</si>
  <si>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</si>
  <si>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</si>
  <si>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</si>
  <si>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</si>
  <si>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</si>
  <si>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</si>
  <si>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</si>
  <si>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</si>
  <si>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</si>
  <si>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</si>
  <si>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</si>
  <si>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</si>
  <si>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</si>
  <si>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</si>
  <si>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</si>
  <si>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</si>
  <si>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</si>
  <si>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</si>
  <si>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</si>
  <si>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</si>
  <si>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</si>
  <si>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</si>
  <si>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</si>
  <si>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</si>
  <si>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</si>
  <si>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</si>
  <si>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</si>
  <si>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</si>
  <si>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</si>
  <si>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</si>
  <si>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</si>
  <si>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</si>
  <si>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</si>
  <si>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</si>
  <si>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</si>
  <si>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</si>
  <si>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</si>
  <si>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</si>
  <si>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</si>
  <si>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</si>
  <si>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</si>
  <si>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</si>
  <si>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</si>
  <si>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</si>
  <si>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</si>
  <si>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</si>
  <si>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</si>
  <si>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</si>
  <si>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</si>
  <si>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</si>
  <si>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</si>
  <si>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</si>
  <si>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</si>
  <si>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</si>
  <si>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</si>
  <si>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</si>
  <si>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</si>
  <si>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</si>
  <si>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</si>
  <si>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</si>
  <si>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</si>
  <si>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</si>
  <si>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</si>
  <si>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</si>
  <si>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</si>
  <si>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</si>
  <si>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</si>
  <si>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</si>
  <si>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</si>
  <si>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</si>
  <si>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</si>
  <si>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</si>
  <si>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</si>
  <si>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</si>
  <si>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</si>
  <si>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</si>
  <si>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</si>
  <si>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</si>
  <si>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</si>
  <si>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</si>
  <si>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</si>
  <si>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</si>
  <si>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</si>
  <si>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</si>
  <si>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</si>
  <si>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</si>
  <si>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</si>
  <si>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</si>
  <si>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</si>
  <si>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</si>
  <si>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</si>
  <si>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</si>
  <si>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</si>
  <si>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</si>
  <si>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</si>
  <si>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</si>
  <si>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</si>
  <si>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</si>
  <si>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</si>
  <si>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</si>
  <si>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</si>
  <si>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</si>
  <si>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</si>
  <si>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</si>
  <si>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</si>
  <si>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</si>
  <si>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</si>
  <si>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</si>
  <si>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</si>
  <si>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</si>
  <si>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</si>
  <si>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</si>
  <si>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</si>
  <si>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</si>
  <si>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</si>
  <si>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</si>
  <si>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</si>
  <si>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</si>
  <si>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</si>
  <si>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</si>
  <si>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</si>
  <si>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</si>
  <si>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</si>
  <si>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</si>
  <si>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</si>
  <si>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</si>
  <si>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</si>
  <si>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</si>
  <si>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</si>
  <si>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</si>
  <si>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</si>
  <si>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</si>
  <si>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</si>
  <si>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</si>
  <si>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</si>
  <si>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</si>
  <si>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</si>
  <si>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</si>
  <si>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</si>
  <si>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</si>
  <si>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</si>
  <si>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</si>
  <si>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</si>
  <si>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</si>
  <si>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</si>
  <si>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</si>
  <si>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</si>
  <si>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</si>
  <si>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</si>
  <si>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</si>
  <si>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</si>
  <si>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</si>
  <si>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</si>
  <si>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</si>
  <si>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</si>
  <si>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</si>
  <si>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</si>
  <si>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</si>
  <si>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</si>
  <si>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</si>
  <si>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</si>
  <si>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</si>
  <si>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</si>
  <si>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</si>
  <si>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</si>
  <si>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</si>
  <si>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</si>
  <si>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</si>
  <si>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</si>
  <si>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</si>
  <si>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</si>
  <si>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</si>
  <si>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</si>
  <si>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</si>
  <si>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</si>
  <si>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</si>
  <si>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</si>
  <si>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</si>
  <si>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</si>
  <si>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</si>
  <si>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</si>
  <si>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</si>
  <si>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</si>
  <si>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</si>
  <si>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</si>
  <si>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</si>
  <si>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</si>
  <si>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</si>
  <si>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</si>
  <si>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</si>
  <si>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</si>
  <si>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</si>
  <si>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</si>
  <si>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</si>
  <si>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</si>
  <si>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</si>
  <si>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</si>
  <si>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</si>
  <si>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</si>
  <si>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</si>
  <si>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</si>
  <si>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</si>
  <si>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</si>
  <si>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</si>
  <si>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</si>
  <si>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</si>
  <si>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</si>
  <si>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</si>
  <si>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</si>
  <si>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</si>
  <si>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</si>
  <si>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</si>
  <si>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</si>
  <si>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</si>
  <si>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</si>
  <si>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</si>
  <si>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</si>
  <si>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</si>
  <si>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</si>
  <si>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</si>
  <si>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</si>
  <si>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</si>
  <si>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</si>
  <si>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</si>
  <si>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</si>
  <si>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</si>
  <si>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</si>
  <si>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</si>
  <si>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</si>
  <si>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</si>
  <si>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</si>
  <si>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</si>
  <si>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</si>
  <si>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</si>
  <si>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</si>
  <si>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</si>
  <si>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</si>
  <si>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</si>
  <si>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</si>
  <si>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</si>
  <si>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</si>
  <si>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</si>
  <si>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</si>
  <si>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</si>
  <si>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</si>
  <si>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</si>
  <si>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</si>
  <si>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</si>
  <si>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</si>
  <si>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</si>
  <si>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</si>
  <si>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</si>
  <si>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</si>
  <si>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</si>
  <si>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</si>
  <si>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</si>
  <si>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</si>
  <si>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</si>
  <si>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</si>
  <si>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</si>
  <si>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</si>
  <si>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</si>
  <si>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</si>
  <si>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</si>
  <si>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</si>
  <si>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</si>
  <si>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</si>
  <si>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</si>
  <si>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</si>
  <si>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</si>
  <si>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</si>
  <si>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</si>
  <si>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</si>
  <si>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</si>
  <si>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</si>
  <si>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</si>
  <si>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</si>
  <si>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</si>
  <si>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</si>
  <si>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</si>
  <si>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</si>
  <si>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</si>
  <si>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</si>
  <si>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</si>
  <si>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</si>
  <si>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</si>
  <si>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</si>
  <si>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</si>
  <si>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</si>
  <si>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</si>
  <si>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</si>
  <si>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</si>
  <si>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</si>
  <si>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</si>
  <si>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</si>
  <si>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</si>
  <si>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</si>
  <si>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</si>
  <si>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</si>
  <si>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</si>
  <si>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</si>
  <si>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</si>
  <si>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</si>
  <si>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</si>
  <si>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</si>
  <si>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</si>
  <si>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</si>
  <si>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</si>
  <si>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</si>
  <si>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</si>
  <si>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</si>
  <si>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</si>
  <si>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</si>
  <si>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</si>
  <si>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</si>
  <si>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</si>
  <si>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</si>
  <si>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</si>
  <si>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</si>
  <si>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</si>
  <si>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</si>
  <si>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</si>
  <si>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</si>
  <si>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</si>
  <si>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</si>
  <si>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</si>
  <si>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</si>
  <si>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</si>
  <si>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</si>
  <si>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</si>
  <si>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</si>
  <si>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</si>
  <si>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</si>
  <si>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</si>
  <si>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</si>
  <si>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</si>
  <si>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</si>
  <si>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</si>
  <si>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</si>
  <si>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</si>
  <si>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</si>
  <si>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</si>
  <si>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</si>
  <si>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</si>
  <si>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</si>
  <si>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</si>
  <si>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</si>
  <si>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</si>
  <si>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</si>
  <si>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</si>
  <si>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</si>
  <si>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</si>
  <si>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</si>
  <si>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</si>
  <si>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</si>
  <si>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</si>
  <si>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</si>
  <si>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</si>
  <si>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</si>
  <si>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</si>
  <si>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</si>
  <si>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</si>
  <si>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</si>
  <si>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</si>
  <si>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</si>
  <si>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</si>
  <si>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</si>
  <si>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</si>
  <si>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</si>
  <si>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</si>
  <si>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</si>
  <si>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</si>
  <si>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</si>
  <si>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</si>
  <si>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</si>
  <si>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</si>
  <si>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</si>
  <si>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</si>
  <si>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</si>
  <si>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</si>
  <si>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</si>
  <si>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</si>
  <si>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</si>
  <si>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</si>
  <si>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</si>
  <si>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</si>
  <si>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</si>
  <si>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</si>
  <si>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</si>
  <si>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</si>
  <si>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</si>
  <si>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</si>
  <si>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</si>
  <si>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</si>
  <si>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</si>
  <si>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</si>
  <si>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</si>
  <si>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</si>
  <si>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</si>
  <si>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</si>
  <si>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</si>
  <si>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</si>
  <si>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</si>
  <si>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</si>
  <si>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</si>
  <si>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</si>
  <si>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</si>
  <si>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</si>
  <si>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</si>
  <si>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</si>
  <si>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</si>
  <si>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</si>
  <si>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</si>
  <si>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</si>
  <si>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</si>
  <si>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</si>
  <si>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</si>
  <si>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</si>
  <si>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</si>
  <si>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</si>
  <si>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</si>
  <si>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</si>
  <si>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</si>
  <si>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</si>
  <si>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</si>
  <si>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</si>
  <si>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</si>
  <si>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</si>
  <si>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</si>
  <si>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</si>
  <si>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</si>
  <si>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</si>
  <si>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</si>
  <si>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</si>
  <si>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</si>
  <si>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</si>
  <si>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</si>
  <si>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</si>
  <si>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</si>
  <si>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</si>
  <si>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</si>
  <si>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</si>
  <si>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</si>
  <si>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</si>
  <si>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</si>
  <si>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</si>
  <si>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</si>
  <si>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</si>
  <si>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</si>
  <si>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</si>
  <si>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</si>
  <si>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</si>
  <si>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</si>
  <si>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</si>
  <si>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</si>
  <si>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</si>
  <si>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</si>
  <si>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</si>
  <si>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</si>
  <si>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</si>
  <si>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</si>
  <si>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</si>
  <si>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</si>
  <si>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</si>
  <si>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</si>
  <si>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</si>
  <si>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</si>
  <si>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</si>
  <si>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</si>
  <si>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</si>
  <si>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</si>
  <si>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</si>
  <si>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</si>
  <si>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</si>
  <si>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</si>
  <si>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</si>
  <si>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</si>
  <si>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</si>
  <si>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</si>
  <si>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</si>
  <si>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</si>
  <si>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</si>
  <si>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</si>
  <si>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</si>
  <si>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</si>
  <si>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</si>
  <si>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</si>
  <si>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</si>
  <si>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</si>
  <si>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</si>
  <si>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</si>
  <si>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</si>
  <si>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</si>
  <si>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</si>
  <si>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</si>
  <si>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</si>
  <si>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</si>
  <si>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</si>
  <si>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</si>
  <si>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</si>
  <si>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</si>
  <si>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</si>
  <si>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</si>
  <si>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</si>
  <si>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</si>
  <si>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</si>
  <si>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</si>
  <si>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</si>
  <si>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</si>
  <si>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</si>
  <si>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</si>
  <si>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</si>
  <si>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</si>
  <si>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</si>
  <si>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</si>
  <si>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</si>
  <si>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</si>
  <si>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</si>
  <si>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</si>
  <si>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</si>
  <si>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</si>
  <si>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</si>
  <si>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</si>
  <si>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</si>
  <si>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</si>
  <si>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</si>
  <si>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</si>
  <si>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</si>
  <si>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</si>
  <si>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</si>
  <si>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</si>
  <si>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</si>
  <si>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</si>
  <si>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</si>
  <si>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</si>
  <si>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</si>
  <si>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</si>
  <si>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</si>
  <si>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</si>
  <si>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</si>
  <si>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</si>
  <si>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</si>
  <si>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</si>
  <si>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</si>
  <si>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</si>
  <si>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</si>
  <si>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</si>
  <si>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</si>
  <si>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</si>
  <si>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</si>
  <si>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</si>
  <si>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</si>
  <si>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</si>
  <si>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</si>
  <si>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</si>
  <si>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</si>
  <si>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</si>
  <si>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</si>
  <si>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</si>
  <si>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</si>
  <si>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</si>
  <si>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</si>
  <si>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</si>
  <si>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</si>
  <si>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</si>
  <si>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</si>
  <si>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</si>
  <si>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</si>
  <si>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</si>
  <si>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</si>
  <si>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</si>
  <si>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</si>
  <si>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</si>
  <si>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</si>
  <si>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</si>
  <si>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</si>
  <si>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</si>
  <si>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</si>
  <si>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</si>
  <si>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</si>
  <si>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</si>
  <si>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</si>
  <si>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</si>
  <si>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</si>
  <si>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</si>
  <si>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</si>
  <si>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</si>
  <si>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</si>
  <si>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</si>
  <si>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</si>
  <si>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</si>
  <si>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</si>
  <si>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</si>
  <si>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</si>
  <si>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</si>
  <si>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</si>
  <si>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</si>
  <si>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</si>
  <si>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</si>
  <si>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</si>
  <si>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</si>
  <si>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</si>
  <si>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</si>
  <si>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</si>
  <si>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</si>
  <si>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</si>
  <si>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</si>
  <si>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</si>
  <si>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</si>
  <si>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</si>
  <si>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</si>
  <si>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</si>
  <si>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</si>
  <si>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</si>
  <si>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</si>
  <si>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</si>
  <si>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</si>
  <si>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</si>
  <si>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</si>
  <si>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</si>
  <si>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</si>
  <si>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</si>
  <si>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</si>
  <si>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</si>
  <si>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</si>
  <si>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</si>
  <si>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</si>
  <si>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</si>
  <si>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</si>
  <si>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</si>
  <si>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</si>
  <si>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</si>
  <si>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</si>
  <si>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</si>
  <si>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</si>
  <si>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</si>
  <si>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</si>
  <si>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</si>
  <si>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</si>
  <si>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</si>
  <si>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</si>
  <si>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</si>
  <si>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</si>
  <si>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</si>
  <si>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</si>
  <si>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</si>
  <si>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</si>
  <si>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</si>
  <si>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</si>
  <si>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</si>
  <si>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</si>
  <si>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</si>
  <si>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</si>
  <si>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</si>
  <si>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</si>
  <si>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</si>
  <si>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</si>
  <si>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</si>
  <si>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</si>
  <si>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</si>
  <si>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</si>
  <si>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</si>
  <si>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</si>
  <si>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</si>
  <si>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</si>
  <si>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</si>
  <si>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</si>
  <si>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</si>
  <si>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</si>
  <si>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</si>
  <si>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</si>
  <si>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</si>
  <si>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</si>
  <si>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</si>
  <si>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</si>
  <si>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</si>
  <si>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</si>
  <si>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</si>
  <si>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</si>
  <si>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</si>
  <si>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</si>
  <si>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</si>
  <si>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</si>
  <si>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</si>
  <si>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</si>
  <si>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</si>
  <si>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</si>
  <si>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</si>
  <si>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</si>
  <si>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</si>
  <si>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</si>
  <si>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</si>
  <si>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</si>
  <si>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</si>
  <si>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</si>
  <si>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</si>
  <si>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</si>
  <si>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</si>
  <si>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</si>
  <si>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</si>
  <si>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</si>
  <si>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</si>
  <si>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</si>
  <si>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</si>
  <si>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</si>
  <si>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</si>
  <si>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</si>
  <si>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</si>
  <si>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</si>
  <si>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</si>
  <si>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</si>
  <si>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</si>
  <si>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</si>
  <si>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</si>
  <si>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</si>
  <si>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</si>
  <si>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</si>
  <si>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</si>
  <si>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</si>
  <si>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</si>
  <si>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</si>
  <si>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</si>
  <si>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</si>
  <si>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</si>
  <si>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</si>
  <si>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</si>
  <si>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</si>
  <si>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</si>
  <si>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</si>
  <si>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</si>
  <si>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</si>
  <si>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</si>
  <si>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</si>
  <si>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</si>
  <si>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</si>
  <si>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</si>
  <si>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</si>
  <si>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</si>
  <si>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</si>
  <si>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</si>
  <si>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</si>
  <si>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</si>
  <si>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</si>
  <si>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</si>
  <si>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</si>
  <si>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</si>
  <si>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</si>
  <si>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</si>
  <si>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</si>
  <si>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</si>
  <si>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</si>
  <si>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</si>
  <si>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</si>
  <si>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</si>
  <si>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</si>
  <si>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</si>
  <si>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</si>
  <si>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</si>
  <si>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</si>
  <si>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</si>
  <si>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</si>
  <si>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</si>
  <si>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</si>
  <si>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</si>
  <si>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</si>
  <si>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</si>
  <si>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</si>
  <si>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</si>
  <si>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</si>
  <si>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</si>
  <si>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</si>
  <si>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</si>
  <si>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</si>
  <si>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</si>
  <si>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</si>
  <si>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</si>
  <si>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</si>
  <si>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</si>
  <si>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</si>
  <si>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</si>
  <si>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</si>
  <si>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</si>
  <si>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</si>
  <si>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</si>
  <si>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</si>
  <si>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</si>
  <si>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</si>
  <si>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</si>
  <si>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</si>
  <si>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</si>
  <si>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</si>
  <si>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</si>
  <si>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</si>
  <si>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</si>
  <si>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</si>
  <si>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</si>
  <si>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</si>
  <si>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</si>
  <si>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</si>
  <si>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</si>
  <si>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</si>
  <si>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</si>
  <si>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</si>
  <si>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</si>
  <si>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</si>
  <si>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</si>
  <si>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</si>
  <si>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</si>
  <si>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</si>
  <si>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</si>
  <si>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</si>
  <si>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</si>
  <si>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</si>
  <si>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</si>
  <si>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</si>
  <si>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</si>
  <si>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</si>
  <si>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</si>
  <si>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</si>
  <si>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</si>
  <si>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</si>
  <si>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</si>
  <si>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</si>
  <si>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</si>
  <si>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</si>
  <si>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</si>
  <si>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</si>
  <si>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</si>
  <si>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</si>
  <si>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</si>
  <si>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</si>
  <si>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</si>
  <si>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</si>
  <si>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</si>
  <si>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</si>
  <si>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</si>
  <si>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</si>
  <si>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</si>
  <si>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</si>
  <si>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</si>
  <si>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</si>
  <si>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</si>
  <si>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</si>
  <si>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</si>
  <si>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</si>
  <si>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</si>
  <si>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</si>
  <si>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</si>
  <si>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</si>
  <si>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</si>
  <si>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</si>
  <si>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</si>
  <si>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</si>
  <si>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</si>
  <si>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</si>
  <si>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</si>
  <si>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</si>
  <si>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</si>
  <si>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</si>
  <si>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</si>
  <si>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</si>
  <si>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</si>
  <si>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</si>
  <si>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</si>
  <si>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</si>
  <si>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</si>
  <si>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</si>
  <si>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</si>
  <si>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</si>
  <si>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</si>
  <si>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</si>
  <si>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</si>
  <si>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</si>
  <si>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</si>
  <si>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</si>
  <si>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</si>
  <si>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</si>
  <si>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</si>
  <si>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</si>
  <si>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</si>
  <si>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</si>
  <si>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</si>
  <si>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</si>
  <si>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</si>
  <si>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</si>
  <si>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</si>
  <si>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</si>
  <si>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</si>
  <si>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</si>
  <si>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</si>
  <si>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</si>
  <si>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</si>
  <si>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</si>
  <si>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</si>
  <si>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</si>
  <si>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</si>
  <si>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</si>
  <si>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</si>
  <si>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</si>
  <si>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</si>
  <si>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</si>
  <si>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</si>
  <si>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</si>
  <si>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</si>
  <si>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</si>
  <si>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</si>
  <si>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</si>
  <si>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</si>
  <si>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</si>
  <si>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</si>
  <si>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</si>
  <si>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</si>
  <si>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</si>
  <si>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</si>
  <si>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</si>
  <si>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</si>
  <si>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</si>
  <si>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</si>
  <si>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</si>
  <si>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</si>
  <si>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</si>
  <si>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</si>
  <si>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</si>
  <si>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</si>
  <si>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</si>
  <si>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</si>
  <si>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</si>
  <si>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</si>
  <si>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</si>
  <si>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</si>
  <si>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</si>
  <si>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</si>
  <si>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</si>
  <si>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</si>
  <si>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</si>
  <si>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</si>
  <si>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</si>
  <si>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</si>
  <si>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</si>
  <si>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</si>
  <si>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</si>
  <si>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</si>
  <si>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</si>
  <si>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</si>
  <si>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</si>
  <si>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</si>
  <si>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</si>
  <si>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</si>
  <si>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</si>
  <si>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</si>
  <si>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</si>
  <si>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</si>
  <si>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</si>
  <si>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</si>
  <si>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</si>
  <si>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</si>
  <si>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</si>
  <si>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</si>
  <si>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</si>
  <si>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</si>
  <si>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</si>
  <si>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</si>
  <si>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</si>
  <si>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</si>
  <si>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</si>
  <si>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</si>
  <si>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</si>
  <si>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</si>
  <si>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</si>
  <si>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</si>
  <si>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</si>
  <si>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</si>
  <si>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</si>
  <si>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</si>
  <si>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</si>
  <si>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</si>
  <si>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</si>
  <si>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</si>
  <si>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</si>
  <si>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</si>
  <si>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</si>
  <si>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</si>
  <si>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</si>
  <si>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</si>
  <si>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</si>
  <si>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</si>
  <si>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</si>
  <si>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</si>
  <si>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</si>
  <si>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</si>
  <si>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</si>
  <si>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</si>
  <si>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</si>
  <si>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</si>
  <si>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</si>
  <si>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</si>
  <si>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</si>
  <si>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</si>
  <si>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</si>
  <si>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</si>
  <si>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</si>
  <si>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</si>
  <si>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</si>
  <si>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</si>
  <si>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</si>
  <si>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</si>
  <si>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</si>
  <si>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</si>
  <si>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</si>
  <si>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</si>
  <si>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</si>
  <si>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</si>
  <si>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</si>
  <si>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</si>
  <si>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</si>
  <si>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</si>
  <si>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</si>
  <si>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</si>
  <si>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</si>
  <si>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</si>
  <si>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</si>
  <si>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</si>
  <si>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</si>
  <si>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</si>
  <si>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</si>
  <si>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</si>
  <si>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</si>
  <si>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</si>
  <si>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</si>
  <si>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</si>
  <si>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</si>
  <si>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</si>
  <si>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</si>
  <si>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</si>
  <si>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</si>
  <si>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</si>
  <si>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</si>
  <si>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</si>
  <si>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</si>
  <si>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</si>
  <si>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</si>
  <si>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</si>
  <si>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</si>
  <si>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</si>
  <si>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</si>
  <si>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</si>
  <si>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</si>
  <si>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</si>
  <si>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</si>
  <si>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</si>
  <si>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</si>
  <si>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</si>
  <si>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</si>
  <si>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</si>
  <si>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</si>
  <si>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</si>
  <si>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</si>
  <si>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</si>
  <si>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</si>
  <si>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</si>
  <si>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</si>
  <si>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</si>
  <si>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</si>
  <si>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</si>
  <si>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</si>
  <si>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</si>
  <si>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</si>
  <si>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</si>
  <si>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</si>
  <si>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</si>
  <si>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</si>
  <si>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</si>
  <si>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</si>
  <si>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</si>
  <si>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</si>
  <si>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</si>
  <si>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</si>
  <si>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</si>
  <si>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</si>
  <si>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</si>
  <si>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</si>
  <si>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</si>
  <si>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</si>
  <si>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</si>
  <si>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</si>
  <si>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</si>
  <si>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</si>
  <si>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</si>
  <si>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</si>
  <si>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</si>
  <si>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</si>
  <si>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</si>
  <si>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</si>
  <si>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</si>
  <si>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</si>
  <si>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</si>
  <si>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</si>
  <si>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</si>
  <si>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</si>
  <si>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</si>
  <si>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</si>
  <si>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</si>
  <si>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</si>
  <si>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</si>
  <si>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</si>
  <si>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</si>
  <si>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</si>
  <si>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</si>
  <si>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</si>
  <si>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</si>
  <si>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</si>
  <si>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</si>
  <si>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</si>
  <si>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</si>
  <si>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</si>
  <si>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</si>
  <si>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</si>
  <si>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</si>
  <si>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</si>
  <si>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</si>
  <si>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</si>
  <si>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</si>
  <si>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</si>
  <si>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</si>
  <si>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</si>
  <si>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</si>
  <si>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</si>
  <si>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</si>
  <si>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</si>
  <si>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</si>
  <si>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</si>
  <si>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</si>
  <si>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</si>
  <si>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</si>
  <si>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</si>
  <si>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</si>
  <si>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</si>
  <si>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</si>
  <si>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</si>
  <si>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</si>
  <si>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</si>
  <si>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</si>
  <si>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</si>
  <si>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</si>
  <si>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</si>
  <si>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</si>
  <si>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</si>
  <si>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</si>
  <si>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</si>
  <si>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</si>
  <si>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</si>
  <si>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</si>
  <si>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</si>
  <si>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</si>
  <si>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</si>
  <si>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</si>
  <si>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</si>
  <si>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</si>
  <si>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</si>
  <si>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</si>
  <si>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</si>
  <si>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</si>
  <si>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</si>
  <si>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</si>
  <si>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</si>
  <si>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</si>
  <si>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</si>
  <si>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</si>
  <si>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</si>
  <si>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</si>
  <si>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</si>
  <si>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</si>
  <si>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</si>
  <si>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</si>
  <si>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</si>
  <si>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</si>
  <si>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</si>
  <si>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</si>
  <si>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</si>
  <si>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</si>
  <si>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</si>
  <si>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</si>
  <si>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</si>
  <si>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</si>
  <si>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</si>
  <si>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</si>
  <si>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</si>
  <si>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</si>
  <si>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</si>
  <si>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</si>
  <si>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</si>
  <si>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</si>
  <si>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</si>
  <si>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</si>
  <si>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</si>
  <si>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</si>
  <si>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</si>
  <si>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</si>
  <si>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</si>
  <si>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</si>
  <si>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</si>
  <si>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</si>
  <si>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</si>
  <si>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</si>
  <si>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</si>
  <si>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</si>
  <si>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</si>
  <si>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</si>
  <si>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</si>
  <si>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</si>
  <si>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</si>
  <si>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</si>
  <si>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</si>
  <si>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</si>
  <si>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</si>
  <si>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</si>
  <si>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</si>
  <si>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</si>
  <si>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</si>
  <si>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</si>
  <si>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</si>
  <si>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</si>
  <si>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</si>
  <si>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</si>
  <si>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</si>
  <si>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</si>
  <si>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</si>
  <si>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</si>
  <si>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</si>
  <si>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</si>
  <si>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</si>
  <si>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</si>
  <si>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</si>
  <si>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</si>
  <si>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</si>
  <si>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</si>
  <si>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</si>
  <si>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</si>
  <si>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</si>
  <si>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</si>
  <si>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</si>
  <si>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</si>
  <si>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</si>
  <si>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</si>
  <si>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</si>
  <si>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</si>
  <si>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</si>
  <si>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</si>
  <si>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</si>
  <si>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</si>
  <si>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</si>
  <si>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</si>
  <si>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</si>
  <si>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</si>
  <si>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</si>
  <si>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</si>
  <si>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</si>
  <si>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</si>
  <si>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</si>
  <si>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</si>
  <si>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</si>
  <si>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</si>
  <si>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</si>
  <si>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</si>
  <si>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</si>
  <si>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</si>
  <si>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</si>
  <si>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</si>
  <si>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</si>
  <si>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</si>
  <si>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</si>
  <si>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</si>
  <si>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</si>
  <si>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</si>
  <si>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</si>
  <si>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</si>
  <si>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</si>
  <si>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</si>
  <si>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</si>
  <si>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</si>
  <si>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</si>
  <si>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</si>
  <si>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</si>
  <si>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</si>
  <si>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</si>
  <si>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</si>
  <si>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</si>
  <si>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</si>
  <si>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</si>
  <si>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</si>
  <si>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</si>
  <si>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</si>
  <si>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</si>
  <si>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</si>
  <si>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</si>
  <si>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</si>
  <si>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</si>
  <si>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</si>
  <si>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</si>
  <si>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</si>
  <si>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</si>
  <si>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</si>
  <si>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</si>
  <si>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</si>
  <si>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</si>
  <si>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</si>
  <si>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</si>
  <si>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</si>
  <si>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</si>
  <si>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</si>
  <si>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</si>
  <si>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</si>
  <si>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</si>
  <si>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</si>
  <si>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</si>
  <si>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</si>
  <si>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</si>
  <si>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</si>
  <si>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</si>
  <si>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</si>
  <si>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</si>
  <si>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</si>
  <si>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</si>
  <si>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</si>
  <si>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</si>
  <si>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</si>
  <si>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</si>
  <si>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</si>
  <si>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</si>
  <si>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</si>
  <si>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</si>
  <si>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</si>
  <si>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</si>
  <si>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</si>
  <si>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</si>
  <si>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</si>
  <si>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</si>
  <si>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</si>
  <si>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</si>
  <si>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</si>
  <si>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</si>
  <si>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</si>
  <si>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</si>
  <si>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</si>
  <si>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</si>
  <si>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</si>
  <si>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</si>
  <si>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</si>
  <si>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</si>
  <si>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</si>
  <si>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</si>
  <si>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</si>
  <si>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</si>
  <si>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</si>
  <si>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</si>
  <si>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</si>
  <si>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</si>
  <si>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</si>
  <si>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</si>
  <si>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</si>
  <si>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</si>
  <si>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</si>
  <si>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</si>
  <si>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</si>
  <si>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</si>
  <si>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</si>
  <si>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</si>
  <si>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</si>
  <si>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</si>
  <si>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</si>
  <si>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</si>
  <si>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</si>
  <si>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</si>
  <si>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</si>
  <si>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</si>
  <si>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</si>
  <si>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</si>
  <si>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</si>
  <si>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</si>
  <si>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</si>
  <si>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</si>
  <si>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</si>
  <si>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</si>
  <si>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</si>
  <si>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</si>
  <si>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</si>
  <si>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</si>
  <si>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</si>
  <si>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</si>
  <si>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</si>
  <si>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</si>
  <si>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</si>
  <si>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</si>
  <si>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</si>
  <si>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</si>
  <si>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</si>
  <si>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</si>
  <si>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</si>
  <si>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</si>
  <si>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</si>
  <si>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</si>
  <si>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</si>
  <si>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</si>
  <si>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</si>
  <si>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</si>
  <si>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</si>
  <si>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</si>
  <si>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</si>
  <si>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</si>
  <si>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</si>
  <si>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</si>
  <si>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</si>
  <si>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</si>
  <si>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</si>
  <si>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</si>
  <si>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</si>
  <si>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</si>
  <si>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</si>
  <si>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</si>
  <si>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</si>
  <si>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</si>
  <si>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</si>
  <si>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</si>
  <si>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</si>
  <si>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</si>
  <si>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</si>
  <si>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</si>
  <si>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</si>
  <si>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</si>
  <si>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</si>
  <si>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</si>
  <si>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</si>
  <si>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</si>
  <si>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</si>
  <si>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</si>
  <si>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</si>
  <si>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</si>
  <si>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</si>
  <si>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</si>
  <si>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</si>
  <si>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</si>
  <si>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</si>
  <si>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</si>
  <si>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</si>
  <si>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</si>
  <si>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</si>
  <si>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</si>
  <si>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</si>
  <si>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</si>
  <si>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</si>
  <si>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</si>
  <si>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</si>
  <si>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</si>
  <si>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</si>
  <si>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</si>
  <si>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</si>
  <si>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</si>
  <si>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</si>
  <si>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</si>
  <si>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</si>
  <si>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</si>
  <si>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</si>
  <si>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</si>
  <si>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</si>
  <si>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</si>
  <si>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</si>
  <si>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</si>
  <si>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</si>
  <si>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</si>
  <si>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</si>
  <si>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</si>
  <si>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</si>
  <si>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</si>
  <si>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</si>
  <si>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</si>
  <si>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</si>
  <si>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</si>
  <si>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</si>
  <si>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</si>
  <si>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</si>
  <si>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</si>
  <si>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</si>
  <si>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</si>
  <si>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</si>
  <si>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</si>
  <si>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</si>
  <si>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</si>
  <si>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</si>
  <si>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</si>
  <si>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</si>
  <si>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</si>
  <si>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</si>
  <si>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</si>
  <si>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</si>
  <si>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</si>
  <si>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</si>
  <si>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</si>
  <si>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</si>
  <si>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</si>
  <si>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</si>
  <si>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</si>
  <si>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</si>
  <si>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</si>
  <si>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</si>
  <si>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</si>
  <si>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</si>
  <si>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</si>
  <si>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</si>
  <si>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</si>
  <si>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</si>
  <si>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</si>
  <si>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</si>
  <si>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</si>
  <si>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</si>
  <si>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</si>
  <si>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</si>
  <si>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</si>
  <si>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</si>
  <si>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</si>
  <si>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</si>
  <si>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</si>
  <si>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</si>
  <si>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</si>
  <si>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</si>
  <si>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</si>
  <si>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</si>
  <si>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</si>
  <si>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</si>
  <si>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</si>
  <si>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</si>
  <si>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</si>
  <si>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</si>
  <si>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</si>
  <si>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</si>
  <si>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</si>
  <si>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</si>
  <si>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</si>
  <si>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</si>
  <si>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</si>
  <si>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</si>
  <si>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</si>
  <si>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</si>
  <si>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</si>
  <si>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</si>
  <si>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</si>
  <si>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</si>
  <si>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</si>
  <si>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</si>
  <si>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</si>
  <si>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</si>
  <si>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</si>
  <si>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</si>
  <si>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</si>
  <si>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</si>
  <si>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</si>
  <si>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</si>
  <si>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</si>
  <si>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</si>
  <si>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</si>
  <si>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</si>
  <si>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</si>
  <si>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</si>
  <si>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</si>
  <si>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</si>
  <si>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</si>
  <si>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</si>
  <si>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</si>
  <si>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</si>
  <si>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</si>
  <si>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</si>
  <si>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</si>
  <si>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</si>
  <si>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</si>
  <si>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</si>
  <si>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</si>
  <si>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</si>
  <si>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</si>
  <si>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</si>
  <si>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</si>
  <si>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</si>
  <si>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</si>
  <si>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</si>
  <si>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</si>
  <si>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</si>
  <si>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</si>
  <si>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</si>
  <si>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</si>
  <si>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</si>
  <si>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</si>
  <si>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</si>
  <si>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</si>
  <si>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</si>
  <si>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</si>
  <si>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</si>
  <si>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</si>
  <si>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</si>
  <si>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</si>
  <si>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</si>
  <si>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</si>
  <si>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</si>
  <si>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</si>
  <si>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</si>
  <si>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</si>
  <si>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</si>
  <si>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</si>
  <si>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</si>
  <si>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</si>
  <si>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</si>
  <si>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</si>
  <si>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</si>
  <si>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</si>
  <si>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</si>
  <si>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</si>
  <si>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</si>
  <si>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</si>
  <si>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</si>
  <si>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</si>
  <si>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</si>
  <si>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</si>
  <si>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</si>
  <si>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</si>
  <si>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</si>
  <si>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</si>
  <si>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</si>
  <si>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</si>
  <si>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</si>
  <si>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</si>
  <si>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</si>
  <si>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</si>
  <si>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</si>
  <si>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</si>
  <si>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</si>
  <si>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</si>
  <si>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</si>
  <si>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</si>
  <si>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</si>
  <si>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</si>
  <si>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</si>
  <si>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</si>
  <si>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</si>
  <si>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</si>
  <si>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</si>
  <si>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</si>
  <si>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</si>
  <si>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</si>
  <si>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</si>
  <si>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</si>
  <si>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</si>
  <si>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</si>
  <si>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</si>
  <si>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</si>
  <si>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</si>
  <si>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</si>
  <si>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</si>
  <si>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</si>
  <si>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</si>
  <si>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</si>
  <si>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</si>
  <si>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</si>
  <si>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</si>
  <si>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</si>
  <si>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</si>
  <si>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</si>
  <si>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</si>
  <si>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</si>
  <si>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</si>
  <si>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</si>
  <si>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</si>
  <si>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</si>
  <si>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</si>
  <si>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</si>
  <si>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</si>
  <si>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</si>
  <si>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</si>
  <si>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</si>
  <si>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</si>
  <si>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</si>
  <si>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</si>
  <si>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</si>
  <si>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</si>
  <si>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</si>
  <si>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</si>
  <si>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</si>
  <si>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</si>
  <si>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</si>
  <si>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</si>
  <si>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</si>
  <si>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</si>
  <si>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</si>
  <si>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</si>
  <si>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</si>
  <si>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</si>
  <si>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</si>
  <si>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</si>
  <si>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</si>
  <si>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</si>
  <si>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</si>
  <si>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</si>
  <si>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</si>
  <si>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</si>
  <si>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</si>
  <si>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</si>
  <si>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</si>
  <si>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</si>
  <si>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</si>
  <si>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</si>
  <si>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</si>
  <si>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</si>
  <si>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</si>
  <si>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</si>
  <si>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</si>
  <si>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</si>
  <si>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</si>
  <si>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</si>
  <si>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</si>
  <si>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</si>
  <si>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</si>
  <si>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</si>
  <si>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</si>
  <si>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</si>
  <si>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</si>
  <si>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</si>
  <si>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</si>
  <si>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</si>
  <si>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</si>
  <si>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</si>
  <si>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</si>
  <si>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</si>
  <si>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</si>
  <si>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</si>
  <si>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</si>
  <si>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</si>
  <si>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</si>
  <si>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</si>
  <si>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</si>
  <si>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</si>
  <si>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</si>
  <si>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</si>
  <si>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</si>
  <si>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</si>
  <si>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</si>
  <si>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</si>
  <si>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</si>
  <si>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</si>
  <si>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</si>
  <si>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</si>
  <si>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</si>
  <si>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</si>
  <si>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</si>
  <si>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</si>
  <si>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</si>
  <si>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</si>
  <si>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</si>
  <si>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</si>
  <si>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</si>
  <si>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</si>
  <si>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</si>
  <si>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</si>
  <si>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</si>
  <si>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</si>
  <si>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</si>
  <si>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</si>
  <si>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</si>
  <si>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</si>
  <si>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</si>
  <si>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</si>
  <si>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</si>
  <si>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</si>
  <si>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</si>
  <si>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</si>
  <si>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</si>
  <si>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</si>
  <si>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</si>
  <si>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</si>
  <si>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</si>
  <si>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</si>
  <si>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</si>
  <si>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</si>
  <si>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</si>
  <si>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</si>
  <si>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</si>
  <si>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</si>
  <si>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</si>
  <si>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</si>
  <si>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</si>
  <si>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</si>
  <si>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</si>
  <si>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</si>
  <si>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</si>
  <si>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</si>
  <si>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</si>
  <si>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</si>
  <si>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</si>
  <si>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</si>
  <si>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</si>
  <si>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</si>
  <si>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</si>
  <si>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</si>
  <si>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</si>
  <si>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</si>
  <si>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</si>
  <si>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</si>
  <si>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</si>
  <si>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</si>
  <si>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</si>
  <si>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</si>
  <si>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</si>
  <si>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</si>
  <si>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</si>
  <si>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</si>
  <si>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</si>
  <si>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</si>
  <si>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</si>
  <si>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</si>
  <si>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</si>
  <si>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</si>
  <si>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</si>
  <si>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</si>
  <si>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</si>
  <si>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</si>
  <si>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</si>
  <si>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</si>
  <si>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</si>
  <si>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</si>
  <si>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</si>
  <si>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</si>
  <si>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</si>
  <si>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</si>
  <si>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</si>
  <si>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</si>
  <si>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</si>
  <si>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</si>
  <si>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</si>
  <si>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</si>
  <si>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</si>
  <si>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</si>
  <si>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</si>
  <si>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</si>
  <si>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</si>
  <si>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</si>
  <si>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</si>
  <si>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</si>
  <si>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</si>
  <si>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</si>
  <si>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</si>
  <si>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</si>
  <si>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</si>
  <si>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</si>
  <si>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</si>
  <si>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</si>
  <si>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</si>
  <si>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</si>
  <si>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</si>
  <si>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</si>
  <si>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</si>
  <si>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</si>
  <si>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</si>
  <si>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</si>
  <si>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</si>
  <si>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</si>
  <si>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</si>
  <si>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</si>
  <si>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</si>
  <si>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</si>
  <si>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</si>
  <si>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</si>
  <si>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</si>
  <si>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</si>
  <si>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</si>
  <si>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</si>
  <si>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</si>
  <si>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</si>
  <si>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</si>
  <si>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</si>
  <si>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</si>
  <si>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</si>
  <si>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</si>
  <si>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</si>
  <si>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</si>
  <si>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</si>
  <si>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</si>
  <si>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</si>
  <si>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</si>
  <si>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</si>
  <si>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</si>
  <si>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</si>
  <si>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</si>
  <si>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</si>
  <si>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</si>
  <si>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</si>
  <si>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</si>
  <si>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</si>
  <si>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</si>
  <si>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</si>
  <si>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</si>
  <si>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</si>
  <si>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</si>
  <si>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</si>
  <si>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</si>
  <si>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</si>
  <si>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</si>
  <si>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</si>
  <si>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</si>
  <si>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</si>
  <si>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</si>
  <si>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</si>
  <si>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</si>
  <si>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</si>
  <si>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</si>
  <si>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</si>
  <si>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</si>
  <si>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</si>
  <si>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</si>
  <si>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</si>
  <si>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</si>
  <si>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</si>
  <si>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</si>
  <si>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</si>
  <si>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</si>
  <si>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</si>
  <si>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</si>
  <si>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</si>
  <si>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</si>
  <si>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</si>
  <si>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</si>
  <si>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</si>
  <si>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</si>
  <si>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</si>
  <si>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</si>
  <si>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</si>
  <si>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</si>
  <si>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</si>
  <si>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</si>
  <si>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</si>
  <si>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</si>
  <si>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</si>
  <si>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</si>
  <si>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</si>
  <si>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</si>
  <si>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</si>
  <si>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</si>
  <si>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</si>
  <si>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</si>
  <si>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</si>
  <si>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</si>
  <si>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</si>
  <si>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</si>
  <si>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</si>
  <si>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</si>
  <si>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</si>
  <si>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</si>
  <si>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</si>
  <si>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</si>
  <si>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</si>
  <si>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</si>
  <si>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</si>
  <si>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</si>
  <si>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</si>
  <si>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</si>
  <si>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</si>
  <si>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</si>
  <si>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</si>
  <si>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</si>
  <si>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</si>
  <si>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</si>
  <si>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</si>
  <si>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</si>
  <si>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</si>
  <si>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</si>
  <si>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</si>
  <si>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</si>
  <si>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</si>
  <si>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</si>
  <si>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</si>
  <si>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</si>
  <si>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</si>
  <si>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</si>
  <si>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</si>
  <si>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</si>
  <si>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</si>
  <si>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</si>
  <si>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</si>
  <si>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</si>
  <si>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</si>
  <si>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</si>
  <si>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</si>
  <si>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</si>
  <si>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</si>
  <si>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</si>
  <si>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</si>
  <si>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</si>
  <si>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</si>
  <si>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</si>
  <si>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</si>
  <si>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</si>
  <si>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</si>
  <si>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</si>
  <si>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</si>
  <si>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</si>
  <si>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</si>
  <si>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</si>
  <si>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</si>
  <si>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</si>
  <si>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</si>
  <si>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</si>
  <si>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</si>
  <si>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</si>
  <si>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</si>
  <si>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</si>
  <si>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</si>
  <si>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</si>
  <si>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</si>
  <si>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</si>
  <si>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</si>
  <si>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</si>
  <si>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</si>
  <si>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</si>
  <si>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</si>
  <si>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</si>
  <si>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</si>
  <si>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</si>
  <si>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</si>
  <si>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</si>
  <si>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</si>
  <si>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</si>
  <si>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</si>
  <si>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</si>
  <si>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</si>
  <si>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</si>
  <si>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</si>
  <si>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</si>
  <si>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</si>
  <si>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</si>
  <si>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</si>
  <si>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</si>
  <si>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</si>
  <si>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</si>
  <si>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</si>
  <si>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</si>
  <si>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</si>
  <si>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</si>
  <si>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</si>
  <si>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</si>
  <si>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</si>
  <si>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</si>
  <si>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</si>
  <si>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</si>
  <si>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</si>
  <si>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</si>
  <si>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</si>
  <si>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</si>
  <si>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</si>
  <si>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</si>
  <si>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</si>
  <si>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</si>
  <si>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</si>
  <si>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</si>
  <si>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</si>
  <si>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</si>
  <si>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</si>
  <si>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</si>
  <si>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</si>
  <si>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</si>
  <si>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</si>
  <si>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</si>
  <si>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</si>
  <si>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</si>
  <si>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</si>
  <si>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</si>
  <si>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</si>
  <si>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</si>
  <si>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</si>
  <si>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</si>
  <si>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</si>
  <si>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</si>
  <si>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</si>
  <si>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</si>
  <si>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</si>
  <si>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</si>
  <si>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</si>
  <si>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</si>
  <si>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</si>
  <si>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</si>
  <si>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</si>
  <si>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</si>
  <si>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</si>
  <si>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</si>
  <si>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</si>
  <si>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</si>
  <si>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</si>
  <si>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</si>
  <si>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</si>
  <si>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</si>
  <si>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</si>
  <si>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</si>
  <si>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</si>
  <si>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</si>
  <si>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</si>
  <si>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</si>
  <si>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</si>
  <si>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</si>
  <si>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</si>
  <si>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</si>
  <si>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</si>
  <si>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</si>
  <si>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</si>
  <si>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</si>
  <si>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</si>
  <si>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</si>
  <si>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</si>
  <si>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</si>
  <si>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</si>
  <si>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</si>
  <si>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</si>
  <si>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</si>
  <si>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</si>
  <si>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</si>
  <si>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</si>
  <si>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</si>
  <si>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</si>
  <si>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</si>
  <si>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</si>
  <si>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</si>
  <si>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</si>
  <si>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</si>
  <si>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</si>
  <si>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</si>
  <si>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</si>
  <si>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</si>
  <si>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</si>
  <si>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</si>
  <si>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</si>
  <si>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</si>
  <si>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</si>
  <si>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</si>
  <si>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</si>
  <si>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</si>
  <si>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</si>
  <si>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</si>
  <si>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</si>
  <si>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</si>
  <si>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</si>
  <si>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</si>
  <si>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</si>
  <si>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</si>
  <si>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</si>
  <si>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</si>
  <si>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</si>
  <si>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</si>
  <si>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</si>
  <si>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</si>
  <si>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</si>
  <si>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</si>
  <si>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</si>
  <si>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</si>
  <si>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</si>
  <si>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</si>
  <si>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</si>
  <si>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</si>
  <si>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</si>
  <si>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</si>
  <si>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</si>
  <si>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</si>
  <si>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</si>
  <si>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</si>
  <si>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</si>
  <si>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</si>
  <si>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</si>
  <si>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</si>
  <si>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</si>
  <si>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</si>
  <si>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</si>
  <si>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</si>
  <si>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</si>
  <si>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</si>
  <si>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</si>
  <si>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</si>
  <si>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</si>
  <si>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</si>
  <si>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</si>
  <si>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</si>
  <si>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</si>
  <si>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</si>
  <si>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</si>
  <si>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</si>
  <si>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</si>
  <si>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</si>
  <si>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</si>
  <si>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</si>
  <si>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</si>
  <si>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</si>
  <si>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</si>
  <si>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</si>
  <si>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</si>
  <si>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</si>
  <si>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</si>
  <si>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</si>
  <si>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</si>
  <si>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</si>
  <si>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</si>
  <si>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</si>
  <si>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</si>
  <si>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</si>
  <si>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</si>
  <si>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</si>
  <si>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</si>
  <si>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</si>
  <si>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</si>
  <si>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</si>
  <si>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</si>
  <si>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</si>
  <si>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</si>
  <si>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</si>
  <si>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</si>
  <si>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</si>
  <si>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</si>
  <si>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</si>
  <si>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</si>
  <si>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</si>
  <si>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</si>
  <si>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</si>
  <si>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</si>
  <si>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</si>
  <si>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</si>
  <si>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</si>
  <si>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</si>
  <si>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</si>
  <si>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</si>
  <si>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</si>
  <si>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</si>
  <si>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</si>
  <si>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</si>
  <si>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</si>
  <si>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</si>
  <si>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</si>
  <si>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</si>
  <si>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</si>
  <si>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</si>
  <si>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</si>
  <si>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</si>
  <si>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</si>
  <si>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</si>
  <si>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</si>
  <si>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</si>
  <si>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</si>
  <si>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</si>
  <si>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</si>
  <si>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</si>
  <si>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</si>
  <si>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</si>
  <si>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</si>
  <si>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</si>
  <si>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</si>
  <si>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</si>
  <si>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</si>
  <si>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</si>
  <si>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</si>
  <si>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</si>
  <si>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</si>
  <si>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</si>
  <si>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</si>
  <si>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</si>
  <si>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</si>
  <si>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</si>
  <si>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</si>
  <si>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</si>
  <si>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</si>
  <si>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</si>
  <si>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</si>
  <si>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</si>
  <si>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</si>
  <si>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</si>
  <si>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</si>
  <si>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</si>
  <si>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</si>
  <si>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</si>
  <si>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</si>
  <si>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</si>
  <si>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</si>
  <si>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</si>
  <si>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</si>
  <si>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</si>
  <si>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</si>
  <si>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</si>
  <si>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</si>
  <si>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</si>
  <si>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</si>
  <si>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</si>
  <si>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</si>
  <si>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</si>
  <si>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</si>
  <si>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</si>
  <si>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</si>
  <si>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</si>
  <si>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</si>
  <si>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</si>
  <si>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</si>
  <si>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</si>
  <si>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</si>
  <si>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</si>
  <si>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</si>
  <si>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</si>
  <si>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</si>
  <si>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</si>
  <si>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</si>
  <si>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</si>
  <si>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</si>
  <si>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</si>
  <si>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</si>
  <si>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</si>
  <si>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</si>
  <si>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</si>
  <si>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</si>
  <si>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</si>
  <si>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</si>
  <si>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</si>
  <si>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</si>
  <si>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</si>
  <si>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</si>
  <si>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</si>
  <si>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</si>
  <si>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</si>
  <si>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</si>
  <si>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</si>
  <si>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</si>
  <si>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</si>
  <si>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</si>
  <si>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</si>
  <si>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</si>
  <si>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</si>
  <si>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</si>
  <si>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</si>
  <si>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</si>
  <si>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</si>
  <si>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</si>
  <si>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</si>
  <si>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</si>
  <si>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</si>
  <si>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</si>
  <si>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</si>
  <si>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</si>
  <si>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</si>
  <si>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</si>
  <si>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</si>
  <si>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</si>
  <si>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</si>
  <si>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</si>
  <si>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</si>
  <si>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</si>
  <si>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</si>
  <si>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</si>
  <si>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</si>
  <si>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</si>
  <si>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</si>
  <si>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</si>
  <si>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</si>
  <si>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</si>
  <si>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</si>
  <si>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</si>
  <si>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</si>
  <si>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</si>
  <si>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</si>
  <si>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</si>
  <si>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</si>
  <si>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</si>
  <si>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</si>
  <si>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</si>
  <si>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</si>
  <si>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</si>
  <si>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</si>
  <si>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</si>
  <si>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</si>
  <si>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</si>
  <si>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</si>
  <si>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</si>
  <si>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</si>
  <si>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</si>
  <si>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</si>
  <si>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</si>
  <si>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</si>
  <si>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</si>
  <si>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</si>
  <si>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</si>
  <si>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</si>
  <si>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</si>
  <si>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</si>
  <si>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</si>
  <si>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</si>
  <si>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</si>
  <si>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</si>
  <si>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</si>
  <si>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</si>
  <si>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</si>
  <si>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</si>
  <si>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</si>
  <si>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</si>
  <si>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</si>
  <si>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</si>
  <si>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</si>
  <si>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</si>
  <si>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</si>
  <si>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</si>
  <si>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</si>
  <si>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</si>
  <si>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</si>
  <si>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</si>
  <si>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</si>
  <si>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</si>
  <si>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</si>
  <si>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</si>
  <si>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</si>
  <si>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</si>
  <si>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</si>
  <si>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</si>
  <si>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</si>
  <si>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</si>
  <si>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</si>
  <si>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</si>
  <si>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</si>
  <si>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</si>
  <si>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</si>
  <si>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</si>
  <si>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</si>
  <si>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</si>
  <si>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</si>
  <si>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</si>
  <si>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</si>
  <si>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</si>
  <si>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</si>
  <si>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</si>
  <si>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</si>
  <si>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</si>
  <si>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</si>
  <si>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</si>
  <si>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</si>
  <si>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</si>
  <si>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</si>
  <si>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</si>
  <si>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</si>
  <si>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</si>
  <si>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</si>
  <si>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</si>
  <si>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</si>
  <si>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</si>
  <si>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</si>
  <si>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</si>
  <si>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</si>
  <si>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</si>
  <si>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</si>
  <si>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</si>
  <si>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</si>
  <si>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</si>
  <si>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</si>
  <si>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</si>
  <si>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</si>
  <si>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</si>
  <si>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</si>
  <si>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</si>
  <si>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</si>
  <si>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</si>
  <si>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</si>
  <si>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</si>
  <si>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</si>
  <si>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</si>
  <si>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</si>
  <si>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</si>
  <si>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</si>
  <si>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</si>
  <si>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</si>
  <si>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</si>
  <si>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</si>
  <si>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</si>
  <si>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</si>
  <si>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</si>
  <si>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</si>
  <si>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</si>
  <si>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</si>
  <si>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</si>
  <si>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</si>
  <si>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</si>
  <si>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</si>
  <si>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</si>
  <si>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</si>
  <si>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</si>
  <si>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</si>
  <si>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</si>
  <si>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</si>
  <si>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</si>
  <si>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</si>
  <si>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</si>
  <si>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</si>
  <si>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</si>
  <si>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</si>
  <si>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</si>
  <si>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</si>
  <si>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</si>
  <si>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</si>
  <si>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</si>
  <si>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</si>
  <si>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</si>
  <si>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</si>
  <si>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</si>
  <si>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</si>
  <si>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</si>
  <si>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</si>
  <si>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</si>
  <si>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</si>
  <si>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</si>
  <si>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</si>
  <si>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</si>
  <si>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</si>
  <si>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</si>
  <si>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</si>
  <si>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</si>
  <si>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</si>
  <si>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</si>
  <si>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</si>
  <si>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</si>
  <si>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</si>
  <si>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</si>
  <si>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</si>
  <si>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</si>
  <si>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</si>
  <si>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</si>
  <si>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</si>
  <si>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</si>
  <si>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</si>
  <si>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</si>
  <si>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</si>
  <si>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</si>
  <si>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</si>
  <si>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</si>
  <si>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</si>
  <si>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</si>
  <si>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</si>
  <si>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</si>
  <si>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</si>
  <si>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</si>
  <si>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</si>
  <si>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</si>
  <si>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</si>
  <si>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</si>
  <si>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</si>
  <si>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</si>
  <si>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</si>
  <si>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</si>
  <si>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</si>
  <si>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</si>
  <si>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</si>
  <si>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</si>
  <si>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</si>
  <si>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</si>
  <si>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</si>
  <si>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</si>
  <si>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</si>
  <si>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</si>
  <si>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</si>
  <si>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</si>
  <si>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</si>
  <si>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</si>
  <si>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</si>
  <si>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</si>
  <si>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</si>
  <si>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</si>
  <si>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</si>
  <si>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</si>
  <si>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</si>
  <si>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</si>
  <si>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</si>
  <si>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</si>
  <si>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</si>
  <si>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</si>
  <si>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</si>
  <si>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</si>
  <si>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</si>
  <si>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</si>
  <si>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</si>
  <si>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</si>
  <si>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</si>
  <si>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</si>
  <si>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</si>
  <si>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</si>
  <si>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</si>
  <si>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</si>
  <si>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</si>
  <si>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</si>
  <si>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</si>
  <si>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</si>
  <si>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</si>
  <si>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</si>
  <si>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</si>
  <si>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</si>
  <si>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</si>
  <si>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</si>
  <si>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</si>
  <si>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</si>
  <si>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</si>
  <si>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</si>
  <si>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</si>
  <si>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</si>
  <si>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</si>
  <si>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</si>
  <si>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</si>
  <si>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</si>
  <si>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</si>
  <si>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</si>
  <si>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</si>
  <si>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</si>
  <si>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</si>
  <si>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</si>
  <si>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</si>
  <si>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</si>
  <si>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</si>
  <si>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</si>
  <si>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</si>
  <si>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</si>
  <si>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</si>
  <si>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</si>
  <si>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</si>
  <si>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</si>
  <si>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</si>
  <si>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</si>
  <si>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</si>
  <si>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</si>
  <si>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</si>
  <si>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</si>
  <si>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</si>
  <si>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</si>
  <si>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</si>
  <si>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</si>
  <si>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</si>
  <si>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</si>
  <si>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</si>
  <si>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</si>
  <si>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</si>
  <si>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</si>
  <si>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</si>
  <si>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</si>
  <si>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</si>
  <si>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</si>
  <si>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</si>
  <si>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</si>
  <si>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</si>
  <si>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</si>
  <si>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</si>
  <si>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</si>
  <si>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</si>
  <si>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</si>
  <si>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</si>
  <si>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</si>
  <si>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</si>
  <si>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</si>
  <si>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</si>
  <si>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</si>
  <si>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</si>
  <si>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</si>
  <si>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</si>
  <si>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</si>
  <si>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</si>
  <si>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</si>
  <si>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</si>
  <si>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</si>
  <si>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</si>
  <si>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</si>
  <si>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</si>
  <si>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</si>
  <si>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</si>
  <si>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</si>
  <si>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</si>
  <si>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</si>
  <si>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</si>
  <si>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</si>
  <si>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</si>
  <si>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</si>
  <si>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</si>
  <si>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</si>
  <si>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</si>
  <si>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</si>
  <si>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</si>
  <si>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</si>
  <si>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</si>
  <si>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</si>
  <si>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</si>
  <si>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</si>
  <si>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</si>
  <si>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</si>
  <si>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</si>
  <si>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</si>
  <si>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</si>
  <si>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</si>
  <si>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</si>
  <si>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</si>
  <si>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</si>
  <si>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</si>
  <si>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</si>
  <si>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</si>
  <si>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</si>
  <si>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</si>
  <si>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</si>
  <si>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</si>
  <si>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</si>
  <si>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</si>
  <si>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</si>
  <si>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</si>
  <si>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</si>
  <si>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</si>
  <si>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</si>
  <si>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</si>
  <si>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</si>
  <si>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</si>
  <si>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</si>
  <si>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</si>
  <si>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</si>
  <si>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</si>
  <si>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</si>
  <si>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</si>
  <si>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</si>
  <si>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</si>
  <si>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</si>
  <si>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</si>
  <si>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</si>
  <si>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</si>
  <si>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</si>
  <si>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</si>
  <si>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</si>
  <si>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</si>
  <si>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</si>
  <si>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</si>
  <si>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</si>
  <si>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</si>
  <si>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</si>
  <si>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</si>
  <si>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</si>
  <si>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</si>
  <si>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</si>
  <si>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</si>
  <si>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</si>
  <si>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</si>
  <si>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</si>
  <si>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</si>
  <si>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</si>
  <si>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</si>
  <si>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</si>
  <si>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</si>
  <si>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</si>
  <si>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</si>
  <si>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</si>
  <si>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</si>
  <si>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</si>
  <si>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</si>
  <si>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</si>
  <si>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</si>
  <si>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</si>
  <si>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</si>
  <si>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</si>
  <si>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</si>
  <si>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</si>
  <si>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</si>
  <si>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</si>
  <si>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</si>
  <si>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</si>
  <si>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</si>
  <si>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</si>
  <si>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</si>
  <si>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</si>
  <si>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</si>
  <si>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</si>
  <si>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</si>
  <si>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</si>
  <si>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</si>
  <si>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</si>
  <si>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</si>
  <si>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</si>
  <si>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</si>
  <si>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</si>
  <si>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</si>
  <si>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</si>
  <si>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</si>
  <si>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</si>
  <si>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</si>
  <si>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</si>
  <si>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</si>
  <si>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</si>
  <si>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</si>
  <si>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</si>
  <si>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</si>
  <si>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</si>
  <si>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</si>
  <si>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</si>
  <si>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</si>
  <si>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</si>
  <si>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</si>
  <si>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</si>
  <si>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</si>
  <si>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</si>
  <si>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</si>
  <si>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</si>
  <si>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</si>
  <si>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</si>
  <si>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</si>
  <si>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</si>
  <si>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</si>
  <si>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</si>
  <si>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</si>
  <si>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</si>
  <si>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</si>
  <si>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</si>
  <si>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</si>
  <si>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</si>
  <si>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</si>
  <si>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</si>
  <si>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</si>
  <si>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</si>
  <si>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</si>
  <si>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</si>
  <si>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</si>
  <si>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</si>
  <si>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</si>
  <si>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</si>
  <si>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</si>
  <si>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</si>
  <si>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</si>
  <si>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</si>
  <si>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</si>
  <si>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</si>
  <si>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</si>
  <si>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</si>
  <si>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</si>
  <si>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</si>
  <si>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</si>
  <si>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</si>
  <si>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</si>
  <si>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</si>
  <si>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</si>
  <si>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</si>
  <si>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</si>
  <si>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</si>
  <si>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</si>
  <si>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</si>
  <si>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</si>
  <si>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</si>
  <si>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</si>
  <si>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</si>
  <si>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</si>
  <si>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</si>
  <si>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</si>
  <si>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</si>
  <si>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</si>
  <si>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</si>
  <si>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</si>
  <si>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</si>
  <si>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</si>
  <si>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</si>
  <si>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</si>
  <si>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</si>
  <si>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</si>
  <si>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</si>
  <si>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</si>
  <si>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</si>
  <si>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</si>
  <si>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</si>
  <si>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</si>
  <si>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</si>
  <si>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</si>
  <si>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</si>
  <si>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</si>
  <si>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</si>
  <si>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</si>
  <si>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</si>
  <si>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</si>
  <si>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</si>
  <si>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</si>
  <si>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</si>
  <si>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</si>
  <si>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</si>
  <si>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</si>
  <si>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</si>
  <si>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</si>
  <si>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</si>
  <si>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</si>
  <si>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</si>
  <si>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</si>
  <si>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</si>
  <si>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</si>
  <si>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</si>
  <si>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</si>
  <si>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</si>
  <si>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</si>
  <si>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</si>
  <si>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</si>
  <si>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</si>
  <si>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</si>
  <si>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</si>
  <si>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</si>
  <si>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</si>
  <si>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</si>
  <si>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</si>
  <si>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</si>
  <si>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</si>
  <si>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</si>
  <si>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</si>
  <si>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</si>
  <si>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</si>
  <si>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</si>
  <si>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</si>
  <si>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</si>
  <si>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</si>
  <si>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</si>
  <si>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</si>
  <si>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</si>
  <si>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</si>
  <si>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</si>
  <si>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</si>
  <si>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</si>
  <si>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</si>
  <si>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</si>
  <si>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</si>
  <si>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</si>
  <si>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</si>
  <si>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</si>
  <si>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</si>
  <si>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</si>
  <si>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</si>
  <si>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</si>
  <si>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</si>
  <si>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</si>
  <si>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</si>
  <si>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</si>
  <si>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</si>
  <si>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</si>
  <si>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</si>
  <si>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</si>
  <si>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</si>
  <si>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</si>
  <si>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</si>
  <si>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</si>
  <si>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</si>
  <si>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</si>
  <si>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</si>
  <si>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</si>
  <si>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</si>
  <si>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</si>
  <si>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</si>
  <si>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</si>
  <si>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</si>
  <si>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</si>
  <si>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</si>
  <si>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</si>
  <si>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</si>
  <si>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</si>
  <si>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</si>
  <si>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</si>
  <si>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</si>
  <si>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</si>
  <si>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</si>
  <si>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</si>
  <si>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</si>
  <si>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</si>
  <si>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</si>
  <si>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</si>
  <si>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</si>
  <si>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</si>
  <si>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</si>
  <si>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</si>
  <si>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</si>
  <si>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</si>
  <si>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</si>
  <si>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</si>
  <si>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</si>
  <si>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</si>
  <si>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</si>
  <si>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</si>
  <si>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</si>
  <si>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</si>
  <si>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</si>
  <si>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</si>
  <si>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</si>
  <si>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</si>
  <si>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</si>
  <si>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</si>
  <si>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</si>
  <si>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</si>
  <si>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</si>
  <si>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</si>
  <si>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</si>
  <si>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</si>
  <si>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</si>
  <si>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</si>
  <si>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</si>
  <si>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</si>
  <si>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</si>
  <si>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</si>
  <si>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</si>
  <si>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</si>
  <si>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</si>
  <si>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</si>
  <si>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</si>
  <si>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</si>
  <si>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</si>
  <si>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</si>
  <si>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</si>
  <si>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</si>
  <si>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</si>
  <si>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</si>
  <si>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</si>
  <si>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</si>
  <si>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</si>
  <si>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</si>
  <si>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</si>
  <si>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</si>
  <si>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</si>
  <si>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</si>
  <si>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</si>
  <si>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</si>
  <si>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</si>
  <si>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</si>
  <si>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</si>
  <si>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</si>
  <si>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</si>
  <si>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</si>
  <si>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</si>
  <si>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</si>
  <si>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</si>
  <si>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</si>
  <si>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</si>
  <si>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</si>
  <si>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</si>
  <si>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</si>
  <si>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</si>
  <si>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</si>
  <si>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</si>
  <si>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</si>
  <si>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</si>
  <si>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</si>
  <si>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</si>
  <si>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</si>
  <si>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</si>
  <si>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</si>
  <si>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</si>
  <si>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</si>
  <si>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</si>
  <si>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</si>
  <si>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</si>
  <si>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</si>
  <si>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</si>
  <si>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</si>
  <si>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</si>
  <si>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</si>
  <si>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</si>
  <si>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</si>
  <si>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</si>
  <si>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</si>
  <si>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</si>
  <si>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</si>
  <si>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</si>
  <si>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</si>
  <si>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</si>
  <si>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</si>
  <si>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</si>
  <si>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</si>
  <si>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</si>
  <si>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</si>
  <si>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</si>
  <si>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</si>
  <si>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</si>
  <si>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</si>
  <si>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</si>
  <si>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</si>
  <si>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</si>
  <si>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</si>
  <si>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</si>
  <si>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</si>
  <si>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</si>
  <si>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</si>
  <si>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</si>
  <si>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</si>
  <si>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</si>
  <si>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</si>
  <si>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</si>
  <si>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</si>
  <si>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</si>
  <si>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</si>
  <si>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</si>
  <si>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</si>
  <si>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</si>
  <si>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</si>
  <si>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</si>
  <si>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</si>
  <si>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</si>
  <si>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</si>
  <si>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</si>
  <si>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</si>
  <si>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</si>
  <si>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</si>
  <si>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</si>
  <si>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</si>
  <si>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</si>
  <si>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</si>
  <si>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</si>
  <si>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</si>
  <si>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</si>
  <si>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</si>
  <si>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</si>
  <si>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</si>
  <si>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</si>
  <si>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</si>
  <si>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</si>
  <si>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</si>
  <si>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</si>
  <si>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</si>
  <si>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</si>
  <si>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</si>
  <si>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</si>
  <si>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</si>
  <si>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</si>
  <si>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</si>
  <si>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</si>
  <si>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</si>
  <si>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</si>
  <si>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</si>
  <si>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</si>
  <si>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</si>
  <si>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</si>
  <si>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</si>
  <si>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</si>
  <si>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</si>
  <si>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</si>
  <si>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</si>
  <si>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</si>
  <si>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</si>
  <si>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</si>
  <si>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</si>
  <si>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</si>
  <si>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</si>
  <si>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</si>
  <si>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</si>
  <si>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</si>
  <si>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</si>
  <si>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</si>
  <si>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</si>
  <si>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</si>
  <si>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</si>
  <si>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</si>
  <si>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</si>
  <si>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</si>
  <si>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</si>
  <si>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</si>
  <si>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</si>
  <si>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</si>
  <si>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</si>
  <si>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</si>
  <si>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</si>
  <si>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</si>
  <si>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</si>
  <si>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</si>
  <si>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</si>
  <si>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</si>
  <si>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</si>
  <si>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</si>
  <si>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</si>
  <si>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</si>
  <si>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</si>
  <si>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</si>
  <si>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</si>
  <si>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</si>
  <si>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</si>
  <si>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</si>
  <si>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</si>
  <si>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</si>
  <si>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</si>
  <si>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</si>
  <si>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</si>
  <si>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</si>
  <si>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</si>
  <si>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</si>
  <si>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</si>
  <si>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</si>
  <si>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</si>
  <si>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</si>
  <si>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</si>
  <si>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</si>
  <si>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</si>
  <si>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</si>
  <si>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</si>
  <si>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</si>
  <si>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</si>
  <si>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</si>
  <si>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</si>
  <si>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</si>
  <si>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</si>
  <si>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</si>
  <si>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</si>
  <si>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</si>
  <si>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</si>
  <si>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</si>
  <si>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</si>
  <si>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</si>
  <si>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</si>
  <si>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</si>
  <si>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</si>
  <si>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</si>
  <si>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</si>
  <si>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</si>
  <si>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</si>
  <si>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</si>
  <si>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</si>
  <si>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</si>
  <si>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</si>
  <si>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</si>
  <si>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</si>
  <si>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</si>
  <si>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</si>
  <si>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</si>
  <si>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</si>
  <si>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</si>
  <si>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</si>
  <si>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</si>
  <si>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</si>
  <si>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</si>
  <si>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</si>
  <si>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</si>
  <si>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</si>
  <si>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</si>
  <si>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</si>
  <si>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</si>
  <si>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</si>
  <si>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</si>
  <si>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</si>
  <si>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</si>
  <si>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</si>
  <si>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</si>
  <si>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</si>
  <si>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</si>
  <si>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</si>
  <si>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</si>
  <si>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</si>
  <si>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</si>
  <si>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</si>
  <si>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</si>
  <si>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</si>
  <si>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</si>
  <si>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</si>
  <si>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</si>
  <si>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</si>
  <si>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</si>
  <si>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</si>
  <si>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</si>
  <si>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</si>
  <si>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</si>
  <si>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</si>
  <si>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</si>
  <si>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</si>
  <si>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</si>
  <si>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</si>
  <si>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</si>
  <si>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</si>
  <si>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</si>
  <si>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</si>
  <si>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</si>
  <si>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</si>
  <si>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</si>
  <si>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</si>
  <si>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</si>
  <si>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</si>
  <si>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</si>
  <si>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</si>
  <si>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</si>
  <si>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</si>
  <si>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</si>
  <si>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</si>
  <si>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</si>
  <si>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</si>
  <si>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</si>
  <si>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</si>
  <si>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</si>
  <si>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</si>
  <si>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</si>
  <si>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</si>
  <si>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</si>
  <si>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</si>
  <si>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</si>
  <si>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</si>
  <si>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</si>
  <si>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</si>
  <si>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</si>
  <si>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</si>
  <si>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</si>
  <si>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</si>
  <si>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</si>
  <si>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</si>
  <si>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</si>
  <si>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</si>
  <si>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</si>
  <si>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</si>
  <si>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</si>
  <si>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</si>
  <si>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</si>
  <si>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</si>
  <si>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</si>
  <si>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</si>
  <si>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</si>
  <si>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</si>
  <si>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</si>
  <si>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</si>
  <si>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</si>
  <si>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</si>
  <si>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</si>
  <si>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</si>
  <si>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</si>
  <si>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</si>
  <si>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</si>
  <si>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</si>
  <si>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</si>
  <si>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</si>
  <si>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</si>
  <si>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</si>
  <si>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</si>
  <si>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</si>
  <si>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</si>
  <si>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</si>
  <si>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</si>
  <si>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</si>
  <si>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</si>
  <si>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</si>
  <si>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</si>
  <si>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</si>
  <si>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</si>
  <si>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</si>
  <si>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</si>
  <si>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</si>
  <si>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</si>
  <si>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</si>
  <si>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</si>
  <si>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</si>
  <si>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</si>
  <si>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</si>
  <si>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</si>
  <si>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</si>
  <si>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</si>
  <si>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</si>
  <si>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</si>
  <si>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</si>
  <si>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</si>
  <si>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</si>
  <si>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</si>
  <si>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</si>
  <si>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</si>
  <si>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</si>
  <si>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</si>
  <si>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</si>
  <si>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</si>
  <si>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</si>
  <si>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</si>
  <si>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</si>
  <si>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</si>
  <si>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</si>
  <si>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</si>
  <si>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</si>
  <si>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</si>
  <si>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</si>
  <si>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</si>
  <si>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</si>
  <si>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</si>
  <si>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</si>
  <si>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</si>
  <si>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</si>
  <si>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</si>
  <si>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</si>
  <si>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</si>
  <si>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</si>
  <si>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</si>
  <si>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</si>
  <si>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</si>
  <si>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</si>
  <si>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</si>
  <si>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</si>
  <si>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</si>
  <si>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</si>
  <si>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</si>
  <si>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</si>
  <si>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</si>
  <si>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</si>
  <si>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</si>
  <si>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</si>
  <si>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</si>
  <si>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</si>
  <si>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</si>
  <si>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</si>
  <si>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</si>
  <si>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</si>
  <si>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</si>
  <si>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</si>
  <si>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</si>
  <si>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</si>
  <si>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</si>
  <si>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</si>
  <si>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</si>
  <si>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</si>
  <si>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</si>
  <si>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</si>
  <si>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</si>
  <si>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</si>
  <si>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</si>
  <si>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</si>
  <si>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</si>
  <si>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</si>
  <si>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</si>
  <si>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</si>
  <si>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</si>
  <si>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</si>
  <si>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</si>
  <si>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</si>
  <si>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</si>
  <si>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</si>
  <si>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</si>
  <si>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</si>
  <si>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</si>
  <si>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</si>
  <si>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</si>
  <si>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</si>
  <si>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</si>
  <si>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</si>
  <si>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</si>
  <si>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</si>
  <si>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</si>
  <si>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</si>
  <si>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</si>
  <si>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</si>
  <si>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</si>
  <si>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</si>
  <si>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</si>
  <si>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</si>
  <si>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</si>
  <si>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</si>
  <si>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</si>
  <si>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</si>
  <si>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</si>
  <si>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</si>
  <si>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</si>
  <si>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</si>
  <si>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</si>
  <si>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</si>
  <si>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</si>
  <si>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</si>
  <si>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</si>
  <si>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</si>
  <si>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</si>
  <si>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</si>
  <si>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</si>
  <si>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</si>
  <si>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</si>
  <si>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</si>
  <si>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</si>
  <si>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</si>
  <si>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</si>
  <si>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</si>
  <si>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</si>
  <si>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</si>
  <si>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</si>
  <si>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</si>
  <si>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</si>
  <si>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</si>
  <si>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</si>
  <si>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</si>
  <si>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</si>
  <si>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</si>
  <si>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</si>
  <si>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</si>
  <si>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</si>
  <si>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</si>
  <si>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</si>
  <si>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</si>
  <si>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</si>
  <si>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</si>
  <si>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</si>
  <si>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</si>
  <si>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</si>
  <si>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</si>
  <si>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</si>
  <si>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</si>
  <si>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</si>
  <si>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</si>
  <si>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</si>
  <si>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</si>
  <si>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</si>
  <si>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</si>
  <si>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</si>
  <si>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</si>
  <si>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</si>
  <si>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</si>
  <si>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</si>
  <si>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</si>
  <si>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</si>
  <si>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</si>
  <si>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</si>
  <si>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</si>
  <si>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</si>
  <si>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</si>
  <si>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</si>
  <si>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</si>
  <si>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</si>
  <si>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</si>
  <si>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</si>
  <si>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</si>
  <si>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</si>
  <si>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</si>
  <si>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</si>
  <si>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</si>
  <si>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</si>
  <si>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</si>
  <si>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</si>
  <si>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</si>
  <si>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</si>
  <si>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</si>
  <si>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</si>
  <si>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</si>
  <si>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</si>
  <si>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</si>
  <si>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</si>
  <si>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</si>
  <si>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</si>
  <si>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</si>
  <si>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</si>
  <si>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</si>
  <si>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</si>
  <si>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</si>
  <si>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</si>
  <si>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</si>
  <si>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</si>
  <si>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</si>
  <si>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</si>
  <si>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</si>
  <si>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</si>
  <si>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</si>
  <si>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</si>
  <si>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</si>
  <si>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</si>
  <si>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</si>
  <si>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</si>
  <si>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</si>
  <si>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</si>
  <si>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</si>
  <si>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</si>
  <si>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</si>
  <si>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</si>
  <si>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</si>
  <si>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</si>
  <si>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</si>
  <si>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</si>
  <si>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</si>
  <si>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</si>
  <si>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</si>
  <si>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</si>
  <si>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</si>
  <si>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</si>
  <si>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</si>
  <si>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</si>
  <si>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</si>
  <si>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</si>
  <si>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</si>
  <si>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</si>
  <si>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</si>
  <si>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</si>
  <si>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</si>
  <si>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</si>
  <si>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</si>
  <si>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</si>
  <si>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</si>
  <si>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</si>
  <si>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</si>
  <si>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</si>
  <si>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</si>
  <si>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</si>
  <si>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</si>
  <si>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</si>
  <si>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</si>
  <si>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</si>
  <si>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</si>
  <si>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</si>
  <si>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</si>
  <si>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</si>
  <si>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</si>
  <si>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</si>
  <si>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</si>
  <si>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</si>
  <si>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</si>
  <si>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</si>
  <si>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</si>
  <si>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</si>
  <si>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</si>
  <si>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</si>
  <si>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</si>
  <si>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</si>
  <si>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</si>
  <si>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</si>
  <si>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</si>
  <si>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</si>
  <si>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</si>
  <si>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</si>
  <si>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</si>
  <si>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</si>
  <si>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</si>
  <si>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</si>
  <si>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</si>
  <si>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</si>
  <si>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</si>
  <si>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</si>
  <si>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</si>
  <si>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</si>
  <si>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</si>
  <si>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</si>
  <si>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</si>
  <si>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</si>
  <si>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</si>
  <si>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</si>
  <si>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</si>
  <si>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</si>
  <si>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</si>
  <si>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</si>
  <si>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</si>
  <si>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</si>
  <si>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</si>
  <si>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</si>
  <si>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</si>
  <si>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</si>
  <si>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</si>
  <si>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</si>
  <si>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</si>
  <si>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</si>
  <si>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</si>
  <si>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</si>
  <si>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</si>
  <si>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</si>
  <si>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</si>
  <si>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</si>
  <si>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</si>
  <si>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</si>
  <si>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</si>
  <si>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</si>
  <si>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</si>
  <si>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</si>
  <si>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</si>
  <si>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</si>
  <si>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</si>
  <si>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</si>
  <si>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</si>
  <si>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</si>
  <si>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</si>
  <si>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</si>
  <si>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</si>
  <si>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</si>
  <si>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</si>
  <si>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</si>
  <si>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</si>
  <si>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</si>
  <si>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</si>
  <si>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</si>
  <si>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</si>
  <si>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</si>
  <si>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</si>
  <si>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</si>
  <si>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</si>
  <si>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</si>
  <si>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</si>
  <si>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</si>
  <si>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</si>
  <si>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</si>
  <si>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</si>
  <si>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</si>
  <si>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</si>
  <si>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</si>
  <si>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</si>
  <si>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</si>
  <si>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</si>
  <si>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</si>
  <si>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</si>
  <si>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</si>
  <si>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</si>
  <si>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</si>
  <si>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</si>
  <si>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</si>
  <si>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</si>
  <si>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</si>
  <si>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</si>
  <si>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</si>
  <si>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</si>
  <si>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</si>
  <si>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</si>
  <si>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</si>
  <si>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</si>
  <si>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</si>
  <si>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</si>
  <si>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</si>
  <si>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</si>
  <si>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</si>
  <si>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</si>
  <si>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</si>
  <si>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</si>
  <si>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</si>
  <si>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</si>
  <si>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</si>
  <si>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</si>
  <si>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</si>
  <si>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</si>
  <si>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</si>
  <si>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</si>
  <si>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</si>
  <si>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</si>
  <si>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</si>
  <si>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</si>
  <si>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</si>
  <si>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</si>
  <si>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</si>
  <si>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</si>
  <si>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</si>
  <si>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</si>
  <si>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</si>
  <si>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</si>
  <si>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</si>
  <si>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</si>
  <si>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</si>
  <si>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</si>
  <si>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</si>
  <si>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</si>
  <si>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</si>
  <si>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</si>
  <si>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</si>
  <si>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</si>
  <si>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</si>
  <si>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</si>
  <si>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</si>
  <si>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</si>
  <si>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</si>
  <si>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</si>
  <si>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</si>
  <si>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</si>
  <si>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</si>
  <si>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</si>
  <si>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</si>
  <si>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</si>
  <si>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</si>
  <si>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</si>
  <si>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</si>
  <si>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</si>
  <si>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</si>
  <si>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</si>
  <si>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</si>
  <si>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</si>
  <si>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</si>
  <si>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</si>
  <si>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</si>
  <si>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</si>
  <si>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</si>
  <si>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</si>
  <si>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</si>
  <si>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</si>
  <si>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</si>
  <si>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</si>
  <si>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</si>
  <si>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</si>
  <si>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</si>
  <si>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</si>
  <si>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</si>
  <si>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</si>
  <si>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</si>
  <si>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</si>
  <si>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</si>
  <si>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</si>
  <si>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</si>
  <si>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</si>
  <si>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</si>
  <si>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</si>
  <si>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</si>
  <si>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</si>
  <si>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</si>
  <si>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</si>
  <si>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</si>
  <si>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</si>
  <si>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</si>
  <si>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</si>
  <si>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</si>
  <si>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</si>
  <si>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</si>
  <si>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</si>
  <si>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</si>
  <si>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</si>
  <si>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</si>
  <si>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</si>
  <si>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</si>
  <si>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</si>
  <si>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</si>
  <si>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</si>
  <si>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</si>
  <si>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</si>
  <si>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</si>
  <si>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</si>
  <si>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</si>
  <si>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</si>
  <si>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</si>
  <si>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</si>
  <si>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</si>
  <si>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</si>
  <si>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</si>
  <si>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</si>
  <si>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</si>
  <si>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</si>
  <si>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</si>
  <si>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</si>
  <si>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</si>
  <si>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</si>
  <si>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</si>
  <si>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</si>
  <si>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</si>
  <si>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</si>
  <si>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</si>
  <si>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</si>
  <si>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</si>
  <si>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</si>
  <si>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</si>
  <si>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</si>
  <si>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</si>
  <si>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</si>
  <si>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</si>
  <si>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</si>
  <si>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</si>
  <si>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</si>
  <si>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</si>
  <si>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</si>
  <si>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</si>
  <si>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</si>
  <si>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</si>
  <si>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</si>
  <si>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</si>
  <si>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</si>
  <si>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</si>
  <si>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</si>
  <si>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</si>
  <si>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</si>
  <si>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</si>
  <si>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</si>
  <si>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</si>
  <si>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</si>
  <si>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</si>
  <si>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</si>
  <si>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</si>
  <si>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</si>
  <si>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</si>
  <si>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</si>
  <si>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</si>
  <si>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</si>
  <si>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</si>
  <si>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</si>
  <si>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</si>
  <si>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</si>
  <si>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</si>
  <si>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</si>
  <si>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</si>
  <si>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</si>
  <si>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</si>
  <si>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</si>
  <si>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</si>
  <si>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</si>
  <si>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</si>
  <si>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</si>
  <si>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</si>
  <si>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</si>
  <si>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</si>
  <si>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</si>
  <si>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</si>
  <si>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</si>
  <si>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</si>
  <si>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</si>
  <si>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</si>
  <si>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</si>
  <si>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</si>
  <si>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</si>
  <si>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</si>
  <si>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</si>
  <si>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</si>
  <si>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</si>
  <si>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</si>
  <si>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</si>
  <si>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</si>
  <si>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</si>
  <si>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</si>
  <si>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</si>
  <si>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</si>
  <si>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</si>
  <si>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</si>
  <si>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</si>
  <si>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</si>
  <si>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</si>
  <si>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</si>
  <si>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</si>
  <si>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</si>
  <si>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</si>
  <si>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</si>
  <si>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</si>
  <si>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</si>
  <si>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</si>
  <si>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</si>
  <si>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</si>
  <si>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</si>
  <si>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</si>
  <si>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</si>
  <si>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</si>
  <si>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</si>
  <si>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</si>
  <si>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</si>
  <si>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</si>
  <si>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</si>
  <si>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</si>
  <si>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</si>
  <si>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</si>
  <si>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</si>
  <si>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</si>
  <si>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</si>
  <si>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</si>
  <si>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</si>
  <si>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</si>
  <si>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</si>
  <si>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</si>
  <si>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</si>
  <si>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</si>
  <si>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</si>
  <si>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</si>
  <si>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</si>
  <si>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</si>
  <si>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</si>
  <si>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</si>
  <si>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</si>
  <si>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</si>
  <si>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</si>
  <si>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</si>
  <si>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</si>
  <si>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</si>
  <si>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</si>
  <si>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</si>
  <si>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</si>
  <si>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</si>
  <si>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</si>
  <si>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</si>
  <si>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</si>
  <si>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</si>
  <si>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</si>
  <si>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</si>
  <si>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</si>
  <si>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</si>
  <si>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</si>
  <si>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</si>
  <si>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</si>
  <si>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</si>
  <si>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</si>
  <si>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</si>
  <si>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</si>
  <si>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</si>
  <si>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</si>
  <si>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</si>
  <si>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</si>
  <si>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</si>
  <si>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</si>
  <si>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</si>
  <si>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</si>
  <si>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</si>
  <si>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</si>
  <si>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</si>
  <si>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</si>
  <si>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</si>
  <si>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</si>
  <si>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</si>
  <si>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</si>
  <si>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</si>
  <si>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</si>
  <si>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</si>
  <si>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</si>
  <si>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</si>
  <si>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</si>
  <si>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</si>
  <si>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</si>
  <si>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</si>
  <si>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</si>
  <si>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</si>
  <si>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</si>
  <si>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</si>
  <si>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</si>
  <si>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</si>
  <si>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</si>
  <si>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</si>
  <si>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</si>
  <si>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</si>
  <si>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</si>
  <si>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</si>
  <si>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</si>
  <si>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</si>
  <si>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</si>
  <si>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</si>
  <si>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</si>
  <si>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</si>
  <si>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</si>
  <si>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</si>
  <si>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</si>
  <si>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</si>
  <si>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</si>
  <si>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</si>
  <si>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</si>
  <si>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</si>
  <si>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</si>
  <si>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</si>
  <si>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</si>
  <si>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</si>
  <si>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</si>
  <si>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</si>
  <si>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</si>
  <si>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</si>
  <si>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</si>
  <si>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</si>
  <si>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</si>
  <si>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</si>
  <si>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</si>
  <si>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</si>
  <si>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</si>
  <si>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</si>
  <si>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</si>
  <si>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</si>
  <si>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</si>
  <si>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</si>
  <si>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</si>
  <si>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</si>
  <si>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</si>
  <si>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</si>
  <si>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</si>
  <si>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</si>
  <si>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</si>
  <si>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</si>
  <si>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</si>
  <si>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</si>
  <si>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</si>
  <si>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</si>
  <si>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</si>
  <si>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</si>
  <si>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</si>
  <si>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</si>
  <si>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</si>
  <si>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</si>
  <si>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</si>
  <si>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</si>
  <si>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</si>
  <si>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</si>
  <si>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</si>
  <si>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</si>
  <si>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</si>
  <si>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</si>
  <si>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</si>
  <si>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</si>
  <si>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</si>
  <si>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</si>
  <si>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</si>
  <si>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</si>
  <si>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</si>
  <si>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</si>
  <si>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</si>
  <si>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</si>
  <si>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</si>
  <si>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</si>
  <si>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</si>
  <si>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</si>
  <si>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</si>
  <si>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</si>
  <si>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</si>
  <si>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</si>
  <si>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</si>
  <si>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</si>
  <si>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</si>
  <si>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</si>
  <si>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</si>
  <si>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</si>
  <si>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</si>
  <si>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</si>
  <si>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</si>
  <si>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</si>
  <si>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</si>
  <si>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</si>
  <si>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</si>
  <si>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</si>
  <si>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</si>
  <si>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</si>
  <si>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</si>
  <si>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</si>
  <si>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</si>
  <si>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</si>
  <si>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</si>
  <si>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</si>
  <si>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</si>
  <si>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</si>
  <si>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</si>
  <si>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</si>
  <si>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</si>
  <si>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</si>
  <si>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</si>
  <si>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</si>
  <si>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</si>
  <si>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</si>
  <si>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</si>
  <si>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</si>
  <si>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</si>
  <si>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</si>
  <si>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</si>
  <si>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</si>
  <si>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</si>
  <si>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</si>
  <si>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</si>
  <si>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</si>
  <si>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</si>
  <si>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</si>
  <si>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</si>
  <si>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</si>
  <si>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</si>
  <si>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</si>
  <si>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</si>
  <si>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</si>
  <si>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</si>
  <si>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</si>
  <si>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</si>
  <si>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</si>
  <si>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</si>
  <si>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</si>
  <si>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</si>
  <si>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</si>
  <si>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</si>
  <si>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</si>
  <si>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</si>
  <si>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</si>
  <si>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</si>
  <si>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</si>
  <si>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</si>
  <si>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</si>
  <si>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</si>
  <si>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</si>
  <si>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</si>
  <si>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</si>
  <si>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</si>
  <si>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</si>
  <si>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</si>
  <si>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</si>
  <si>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</si>
  <si>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</si>
  <si>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</si>
  <si>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</si>
  <si>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</si>
  <si>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</si>
  <si>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</si>
  <si>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</si>
  <si>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</si>
  <si>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</si>
  <si>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</si>
  <si>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</si>
  <si>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</si>
  <si>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</si>
  <si>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</si>
  <si>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</si>
  <si>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</si>
  <si>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</si>
  <si>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</si>
  <si>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</si>
  <si>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</si>
  <si>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</si>
  <si>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</si>
  <si>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</si>
  <si>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</si>
  <si>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</si>
  <si>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</si>
  <si>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</si>
  <si>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</si>
  <si>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</si>
  <si>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</si>
  <si>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</si>
  <si>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</si>
  <si>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</si>
  <si>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</si>
  <si>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</si>
  <si>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</si>
  <si>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</si>
  <si>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</si>
  <si>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</si>
  <si>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</si>
  <si>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</si>
  <si>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</si>
  <si>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</si>
  <si>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</si>
  <si>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</si>
  <si>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</si>
  <si>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</si>
  <si>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</si>
  <si>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</si>
  <si>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</si>
  <si>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</si>
  <si>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</si>
  <si>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</si>
  <si>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</si>
  <si>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</si>
  <si>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</si>
  <si>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</si>
  <si>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</si>
  <si>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</si>
  <si>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</si>
  <si>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</si>
  <si>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</si>
  <si>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</si>
  <si>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</si>
  <si>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</si>
  <si>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</si>
  <si>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</si>
  <si>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</si>
  <si>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</si>
  <si>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</si>
  <si>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</si>
  <si>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</si>
  <si>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</si>
  <si>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</si>
  <si>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</si>
  <si>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</si>
  <si>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</si>
  <si>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</si>
  <si>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</si>
  <si>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</si>
  <si>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</si>
  <si>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</si>
  <si>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</si>
  <si>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</si>
  <si>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</si>
  <si>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</si>
  <si>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</si>
  <si>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</si>
  <si>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</si>
  <si>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</si>
  <si>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</si>
  <si>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</si>
  <si>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</si>
  <si>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</si>
  <si>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</si>
  <si>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</si>
  <si>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</si>
  <si>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</si>
  <si>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</si>
  <si>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</si>
  <si>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</si>
  <si>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</si>
  <si>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</si>
  <si>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</si>
  <si>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</si>
  <si>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</si>
  <si>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</si>
  <si>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</si>
  <si>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</si>
  <si>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</si>
  <si>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</si>
  <si>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</si>
  <si>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</si>
  <si>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</si>
  <si>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</si>
  <si>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</si>
  <si>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</si>
  <si>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</si>
  <si>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</si>
  <si>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</si>
  <si>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</si>
  <si>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</si>
  <si>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</si>
  <si>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</si>
  <si>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</si>
  <si>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</si>
  <si>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</si>
  <si>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</si>
  <si>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</si>
  <si>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</si>
  <si>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</si>
  <si>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</si>
  <si>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</si>
  <si>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</si>
  <si>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</si>
  <si>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</si>
  <si>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</si>
  <si>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</si>
  <si>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</si>
  <si>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</si>
  <si>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</si>
  <si>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</si>
  <si>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</si>
  <si>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</si>
  <si>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</si>
  <si>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</si>
  <si>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</si>
  <si>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</si>
  <si>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</si>
  <si>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</si>
  <si>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</si>
  <si>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</si>
  <si>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</si>
  <si>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</si>
  <si>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</si>
  <si>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</si>
  <si>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</si>
  <si>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</si>
  <si>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</si>
  <si>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</si>
  <si>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</si>
  <si>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</si>
  <si>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</si>
  <si>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</si>
  <si>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</si>
  <si>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</si>
  <si>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</si>
  <si>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</si>
  <si>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</si>
  <si>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</si>
  <si>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</si>
  <si>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</si>
  <si>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</si>
  <si>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</si>
  <si>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</si>
  <si>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</si>
  <si>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</si>
  <si>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</si>
  <si>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</si>
  <si>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</si>
  <si>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</si>
  <si>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</si>
  <si>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</si>
  <si>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</si>
  <si>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</si>
  <si>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</si>
  <si>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</si>
  <si>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</si>
  <si>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</si>
  <si>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</si>
  <si>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</si>
  <si>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</si>
  <si>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</si>
  <si>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</si>
  <si>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</si>
  <si>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</si>
  <si>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</si>
  <si>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</si>
  <si>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</si>
  <si>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</si>
  <si>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</si>
  <si>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</si>
  <si>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</si>
  <si>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</si>
  <si>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</si>
  <si>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</si>
  <si>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</si>
  <si>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</si>
  <si>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</si>
  <si>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</si>
  <si>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</si>
  <si>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</si>
  <si>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</si>
  <si>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</si>
  <si>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</si>
  <si>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</si>
  <si>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</si>
  <si>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</si>
  <si>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</si>
  <si>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</si>
  <si>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</si>
  <si>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</si>
  <si>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</si>
  <si>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</si>
  <si>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</si>
  <si>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</si>
  <si>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</si>
  <si>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</si>
  <si>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</si>
  <si>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</si>
  <si>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</si>
  <si>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</si>
  <si>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</si>
  <si>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</si>
  <si>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</si>
  <si>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</si>
  <si>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</si>
  <si>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</si>
  <si>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</si>
  <si>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</si>
  <si>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</si>
  <si>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</si>
  <si>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</si>
  <si>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</si>
  <si>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</si>
  <si>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</si>
  <si>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</si>
  <si>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</si>
  <si>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</si>
  <si>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</si>
  <si>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</si>
  <si>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</si>
  <si>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</si>
  <si>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</si>
  <si>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</si>
  <si>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</si>
  <si>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</si>
  <si>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</si>
  <si>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</si>
  <si>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</si>
  <si>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</si>
  <si>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</si>
  <si>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</si>
  <si>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</si>
  <si>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</si>
  <si>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</si>
  <si>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</si>
  <si>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</si>
  <si>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</si>
  <si>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</si>
  <si>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</si>
  <si>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</si>
  <si>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</si>
  <si>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</si>
  <si>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</si>
  <si>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</si>
  <si>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</si>
  <si>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</si>
  <si>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</si>
  <si>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</si>
  <si>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</si>
  <si>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</si>
  <si>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</si>
  <si>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</si>
  <si>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</si>
  <si>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</si>
  <si>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</si>
  <si>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</si>
  <si>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</si>
  <si>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</si>
  <si>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</si>
  <si>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</si>
  <si>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</si>
  <si>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</si>
  <si>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</si>
  <si>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</si>
  <si>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</si>
  <si>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</si>
  <si>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</si>
  <si>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</si>
  <si>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</si>
  <si>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</si>
  <si>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</si>
  <si>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</si>
  <si>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</si>
  <si>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</si>
  <si>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</si>
  <si>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</si>
  <si>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</si>
  <si>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</si>
  <si>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</si>
  <si>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</si>
  <si>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</si>
  <si>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</si>
  <si>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</si>
  <si>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</si>
  <si>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</si>
  <si>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</si>
  <si>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</si>
  <si>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</si>
  <si>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</si>
  <si>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</si>
  <si>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</si>
  <si>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</si>
  <si>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</si>
  <si>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</si>
  <si>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</si>
  <si>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</si>
  <si>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</si>
  <si>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</si>
  <si>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</si>
  <si>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</si>
  <si>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</si>
  <si>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</si>
  <si>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</si>
  <si>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</si>
  <si>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</si>
  <si>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</si>
  <si>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</si>
  <si>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</si>
  <si>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</si>
  <si>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</si>
  <si>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</si>
  <si>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</si>
  <si>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</si>
  <si>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</si>
  <si>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</si>
  <si>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</si>
  <si>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</si>
  <si>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</si>
  <si>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</si>
  <si>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</si>
  <si>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</si>
  <si>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</si>
  <si>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</si>
  <si>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</si>
  <si>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</si>
  <si>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</si>
  <si>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</si>
  <si>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</si>
  <si>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</si>
  <si>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</si>
  <si>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</si>
  <si>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</si>
  <si>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</si>
  <si>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</si>
  <si>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</si>
  <si>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</si>
  <si>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</si>
  <si>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</si>
  <si>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</si>
  <si>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</si>
  <si>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</si>
  <si>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</si>
  <si>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</si>
  <si>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</si>
  <si>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</si>
  <si>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</si>
  <si>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</si>
  <si>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</si>
  <si>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</si>
  <si>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</si>
  <si>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</si>
  <si>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</si>
  <si>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</si>
  <si>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</si>
  <si>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</si>
  <si>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</si>
  <si>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</si>
  <si>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</si>
  <si>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</si>
  <si>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</si>
  <si>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</si>
  <si>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</si>
  <si>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</si>
  <si>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</si>
  <si>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</si>
  <si>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</si>
  <si>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</si>
  <si>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</si>
  <si>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</si>
  <si>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</si>
  <si>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</si>
  <si>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</si>
  <si>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</si>
  <si>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</si>
  <si>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</si>
  <si>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</si>
  <si>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</si>
  <si>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</si>
  <si>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</si>
  <si>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</si>
  <si>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</si>
  <si>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</si>
  <si>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</si>
  <si>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</si>
  <si>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</si>
  <si>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</si>
  <si>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</si>
  <si>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</si>
  <si>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</si>
  <si>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</si>
  <si>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</si>
  <si>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</si>
  <si>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</si>
  <si>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</si>
  <si>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</si>
  <si>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</si>
  <si>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</si>
  <si>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</si>
  <si>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</si>
  <si>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</si>
  <si>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</si>
  <si>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</si>
  <si>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</si>
  <si>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</si>
  <si>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</si>
  <si>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</si>
  <si>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</si>
  <si>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</si>
  <si>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</si>
  <si>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</si>
  <si>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</si>
  <si>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</si>
  <si>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</si>
  <si>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</si>
  <si>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</si>
  <si>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</si>
  <si>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</si>
  <si>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</si>
  <si>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</si>
  <si>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</si>
  <si>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</si>
  <si>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</si>
  <si>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</si>
  <si>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</si>
  <si>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</si>
  <si>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</si>
  <si>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</si>
  <si>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</si>
  <si>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</si>
  <si>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</si>
  <si>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</si>
  <si>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</si>
  <si>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</si>
  <si>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</si>
  <si>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</si>
  <si>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</si>
  <si>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</si>
  <si>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</si>
  <si>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</si>
  <si>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</si>
  <si>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</si>
  <si>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</si>
  <si>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</si>
  <si>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</si>
  <si>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</si>
  <si>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</si>
  <si>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</si>
  <si>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</si>
  <si>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</si>
  <si>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</si>
  <si>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</si>
  <si>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</si>
  <si>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</si>
  <si>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</si>
  <si>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</si>
  <si>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</si>
  <si>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</si>
  <si>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</si>
  <si>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</si>
  <si>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</si>
  <si>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</si>
  <si>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</si>
  <si>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</si>
  <si>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</si>
  <si>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</si>
  <si>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</si>
  <si>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</si>
  <si>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</si>
  <si>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</si>
  <si>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</si>
  <si>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</si>
  <si>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</si>
  <si>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</si>
  <si>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</si>
  <si>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</si>
  <si>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</si>
  <si>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</si>
  <si>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</si>
  <si>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</si>
  <si>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</si>
  <si>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</si>
  <si>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</si>
  <si>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</si>
  <si>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</si>
  <si>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</si>
  <si>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</si>
  <si>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</si>
  <si>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</si>
  <si>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</si>
  <si>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</si>
  <si>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</si>
  <si>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</si>
  <si>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</si>
  <si>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</si>
  <si>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</si>
  <si>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</si>
  <si>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</si>
  <si>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</si>
  <si>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</si>
  <si>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</si>
  <si>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</si>
  <si>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</si>
  <si>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</si>
  <si>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</si>
  <si>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</si>
  <si>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</si>
  <si>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</si>
  <si>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</si>
  <si>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</si>
  <si>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</si>
  <si>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</si>
  <si>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</si>
  <si>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</si>
  <si>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</si>
  <si>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</si>
  <si>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</si>
  <si>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</si>
  <si>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</si>
  <si>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</si>
  <si>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</si>
  <si>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</si>
  <si>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</si>
  <si>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</si>
  <si>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</si>
  <si>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</si>
  <si>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</si>
  <si>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</si>
  <si>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</si>
  <si>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</si>
  <si>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</si>
  <si>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</si>
  <si>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</si>
  <si>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</si>
  <si>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</si>
  <si>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</si>
  <si>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</si>
  <si>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</si>
  <si>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</si>
  <si>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</si>
  <si>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</si>
  <si>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</si>
  <si>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</si>
  <si>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</si>
  <si>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</si>
  <si>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</si>
  <si>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</si>
  <si>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</si>
  <si>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</si>
  <si>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</si>
  <si>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</si>
  <si>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</si>
  <si>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</si>
  <si>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</si>
  <si>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</si>
  <si>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</si>
  <si>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</si>
  <si>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</si>
  <si>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</si>
  <si>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</si>
  <si>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</si>
  <si>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</si>
  <si>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</si>
  <si>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</si>
  <si>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</si>
  <si>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</si>
  <si>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</si>
  <si>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</si>
  <si>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</si>
  <si>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</si>
  <si>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</si>
  <si>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</si>
  <si>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</si>
  <si>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</si>
  <si>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</si>
  <si>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</si>
  <si>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</si>
  <si>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</si>
  <si>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</si>
  <si>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</si>
  <si>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</si>
  <si>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</si>
  <si>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</si>
  <si>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</si>
  <si>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</si>
  <si>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</si>
  <si>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</si>
  <si>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</si>
  <si>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</si>
  <si>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</si>
  <si>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</si>
  <si>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</si>
  <si>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</si>
  <si>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</si>
  <si>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</si>
  <si>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</si>
  <si>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</si>
  <si>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</si>
  <si>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</si>
  <si>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</si>
  <si>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</si>
  <si>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</si>
  <si>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</si>
  <si>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</si>
  <si>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</si>
  <si>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</si>
  <si>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</si>
  <si>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</si>
  <si>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</si>
  <si>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</si>
  <si>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</si>
  <si>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</si>
  <si>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</si>
  <si>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</si>
  <si>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</si>
  <si>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</si>
  <si>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</si>
  <si>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</si>
  <si>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</si>
  <si>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</si>
  <si>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</si>
  <si>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</si>
  <si>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</si>
  <si>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</si>
  <si>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</si>
  <si>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</si>
  <si>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</si>
  <si>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</si>
  <si>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</si>
  <si>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</si>
  <si>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</si>
  <si>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</si>
  <si>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</si>
  <si>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</si>
  <si>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</si>
  <si>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</si>
  <si>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</si>
  <si>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</si>
  <si>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</si>
  <si>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</si>
  <si>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</si>
  <si>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</si>
  <si>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</si>
  <si>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</si>
  <si>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</si>
  <si>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</si>
  <si>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</si>
  <si>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</si>
  <si>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</si>
  <si>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</si>
  <si>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</si>
  <si>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</si>
  <si>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</si>
  <si>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</si>
  <si>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</si>
  <si>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</si>
  <si>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</si>
  <si>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</si>
  <si>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</si>
  <si>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</si>
  <si>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</si>
  <si>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</si>
  <si>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</si>
  <si>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</si>
  <si>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</si>
  <si>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</si>
  <si>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</si>
  <si>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</si>
  <si>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</si>
  <si>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</si>
  <si>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</si>
  <si>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</si>
  <si>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</si>
  <si>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</si>
  <si>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</si>
  <si>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</si>
  <si>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</si>
  <si>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</si>
  <si>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</si>
  <si>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</si>
  <si>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</si>
  <si>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</si>
  <si>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</si>
  <si>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</si>
  <si>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</si>
  <si>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</si>
  <si>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</si>
  <si>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</si>
  <si>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</si>
  <si>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</si>
  <si>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</si>
  <si>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</si>
  <si>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</si>
  <si>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</si>
  <si>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</si>
  <si>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</si>
  <si>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</si>
  <si>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</si>
  <si>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</si>
  <si>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</si>
  <si>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</si>
  <si>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</si>
  <si>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</si>
  <si>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</si>
  <si>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</si>
  <si>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</si>
  <si>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</si>
  <si>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</si>
  <si>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</si>
  <si>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</si>
  <si>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</si>
  <si>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</si>
  <si>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</si>
  <si>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</si>
  <si>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</si>
  <si>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</si>
  <si>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</si>
  <si>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</si>
  <si>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</si>
  <si>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</si>
  <si>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</si>
  <si>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</si>
  <si>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</si>
  <si>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</si>
  <si>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</si>
  <si>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</si>
  <si>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</si>
  <si>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</si>
  <si>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</si>
  <si>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</si>
  <si>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</si>
  <si>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</si>
  <si>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</si>
  <si>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</si>
  <si>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</si>
  <si>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</si>
  <si>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</si>
  <si>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</si>
  <si>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</si>
  <si>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</si>
  <si>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</si>
  <si>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</si>
  <si>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</si>
  <si>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</si>
  <si>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</si>
  <si>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</si>
  <si>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</si>
  <si>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</si>
  <si>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</si>
  <si>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</si>
  <si>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</si>
  <si>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</si>
  <si>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</si>
  <si>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</si>
  <si>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</si>
  <si>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</si>
  <si>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</si>
  <si>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</si>
  <si>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</si>
  <si>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</si>
  <si>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</si>
  <si>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</si>
  <si>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</si>
  <si>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</si>
  <si>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</si>
  <si>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</si>
  <si>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</si>
  <si>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</si>
  <si>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</si>
  <si>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</si>
  <si>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</si>
  <si>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</si>
  <si>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</si>
  <si>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</si>
  <si>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</si>
  <si>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</si>
  <si>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</si>
  <si>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</si>
  <si>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</si>
  <si>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</si>
  <si>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</si>
  <si>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</si>
  <si>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</si>
  <si>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</si>
  <si>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</si>
  <si>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</si>
  <si>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</si>
  <si>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</si>
  <si>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</si>
  <si>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</si>
  <si>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</si>
  <si>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</si>
  <si>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</si>
  <si>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</si>
  <si>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</si>
  <si>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</si>
  <si>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</si>
  <si>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</si>
  <si>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</si>
  <si>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</si>
  <si>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</si>
  <si>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</si>
  <si>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</si>
  <si>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</si>
  <si>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</si>
  <si>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</si>
  <si>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</si>
  <si>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</si>
  <si>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</si>
  <si>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</si>
  <si>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</si>
  <si>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</si>
  <si>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</si>
  <si>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</si>
  <si>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</si>
  <si>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</si>
  <si>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</si>
  <si>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</si>
  <si>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</si>
  <si>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</si>
  <si>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</si>
  <si>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</si>
  <si>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</si>
  <si>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</si>
  <si>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</si>
  <si>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</si>
  <si>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</si>
  <si>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</si>
  <si>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</si>
  <si>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</si>
  <si>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</si>
  <si>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</si>
  <si>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</si>
  <si>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</si>
  <si>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</si>
  <si>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</si>
  <si>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</si>
  <si>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</si>
  <si>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</si>
  <si>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</si>
  <si>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</si>
  <si>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</si>
  <si>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</si>
  <si>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</si>
  <si>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</si>
  <si>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</si>
  <si>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</si>
  <si>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</si>
  <si>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</si>
  <si>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</si>
  <si>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</si>
  <si>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</si>
  <si>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</si>
  <si>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</si>
  <si>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</si>
  <si>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</si>
  <si>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</si>
  <si>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</si>
  <si>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</si>
  <si>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</si>
  <si>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</si>
  <si>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</si>
  <si>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</si>
  <si>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</si>
  <si>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</si>
  <si>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</si>
  <si>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</si>
  <si>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</si>
  <si>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</si>
  <si>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</si>
  <si>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</si>
  <si>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</si>
  <si>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</si>
  <si>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</si>
  <si>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</si>
  <si>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</si>
  <si>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</si>
  <si>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</si>
  <si>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</si>
  <si>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</si>
  <si>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</si>
  <si>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</si>
  <si>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</si>
  <si>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</si>
  <si>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</si>
  <si>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</si>
  <si>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</si>
  <si>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</si>
  <si>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</si>
  <si>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</si>
  <si>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</si>
  <si>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</si>
  <si>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</si>
  <si>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</si>
  <si>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</si>
  <si>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</si>
  <si>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</si>
  <si>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</si>
  <si>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</si>
  <si>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</si>
  <si>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</si>
  <si>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</si>
  <si>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</si>
  <si>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</si>
  <si>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</si>
  <si>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</si>
  <si>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</si>
  <si>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</si>
  <si>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</si>
  <si>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</si>
  <si>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</si>
  <si>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</si>
  <si>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</si>
  <si>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</si>
  <si>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</si>
  <si>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</si>
  <si>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</si>
  <si>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</si>
  <si>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</si>
  <si>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</si>
  <si>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</si>
  <si>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</si>
  <si>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</si>
  <si>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</si>
  <si>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</si>
  <si>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</si>
  <si>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</si>
  <si>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</si>
  <si>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</si>
  <si>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</si>
  <si>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</si>
  <si>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</si>
  <si>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</si>
  <si>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</si>
  <si>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</si>
  <si>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</si>
  <si>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</si>
  <si>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</si>
  <si>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</si>
  <si>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</si>
  <si>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</si>
  <si>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</si>
  <si>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</si>
  <si>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</si>
  <si>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</si>
  <si>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</si>
  <si>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</si>
  <si>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</si>
  <si>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</si>
  <si>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</si>
  <si>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</si>
  <si>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</si>
  <si>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</si>
  <si>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</si>
  <si>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</si>
  <si>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</si>
  <si>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</si>
  <si>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</si>
  <si>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</si>
  <si>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</si>
  <si>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</si>
  <si>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</si>
  <si>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</si>
  <si>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</si>
  <si>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</si>
  <si>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</si>
  <si>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</si>
  <si>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</si>
  <si>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</si>
  <si>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</si>
  <si>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</si>
  <si>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</si>
  <si>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</si>
  <si>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</si>
  <si>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</si>
  <si>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</si>
  <si>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</si>
  <si>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</si>
  <si>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</si>
  <si>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</si>
  <si>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</si>
  <si>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</si>
  <si>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</si>
  <si>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</si>
  <si>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</si>
  <si>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</si>
  <si>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</si>
  <si>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</si>
  <si>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</si>
  <si>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</si>
  <si>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</si>
  <si>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</si>
  <si>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</si>
  <si>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</si>
  <si>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</si>
  <si>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</si>
  <si>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</si>
  <si>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</si>
  <si>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</si>
  <si>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</si>
  <si>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</si>
  <si>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</si>
  <si>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</si>
  <si>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</si>
  <si>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</si>
  <si>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</si>
  <si>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</si>
  <si>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</si>
  <si>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</si>
  <si>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</si>
  <si>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</si>
  <si>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</si>
  <si>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</si>
  <si>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</si>
  <si>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</si>
  <si>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</si>
  <si>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</si>
  <si>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</si>
  <si>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</si>
  <si>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</si>
  <si>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</si>
  <si>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</si>
  <si>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</si>
  <si>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</si>
  <si>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</si>
  <si>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</si>
  <si>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</si>
  <si>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</si>
  <si>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</si>
  <si>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</si>
  <si>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</si>
  <si>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</si>
  <si>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</si>
  <si>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</si>
  <si>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</si>
  <si>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</si>
  <si>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</si>
  <si>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</si>
  <si>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</si>
  <si>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</si>
  <si>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</si>
  <si>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</si>
  <si>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</si>
  <si>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</si>
  <si>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</si>
  <si>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</si>
  <si>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</si>
  <si>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</si>
  <si>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</si>
  <si>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</si>
  <si>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</si>
  <si>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</si>
  <si>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</si>
  <si>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</si>
  <si>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</si>
  <si>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</si>
  <si>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</si>
  <si>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</si>
  <si>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</si>
  <si>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</si>
  <si>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</si>
  <si>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</si>
  <si>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</si>
  <si>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</si>
  <si>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</si>
  <si>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</si>
  <si>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</si>
  <si>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</si>
  <si>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</si>
  <si>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</si>
  <si>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</si>
  <si>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</si>
  <si>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</si>
  <si>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</si>
  <si>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</si>
  <si>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</si>
  <si>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</si>
  <si>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</si>
  <si>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</si>
  <si>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</si>
  <si>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</si>
  <si>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</si>
  <si>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</si>
  <si>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</si>
  <si>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</si>
  <si>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</si>
  <si>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</si>
  <si>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</si>
  <si>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</si>
  <si>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</si>
  <si>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</si>
  <si>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</si>
  <si>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</si>
  <si>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</si>
  <si>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</si>
  <si>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</si>
  <si>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</si>
  <si>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</si>
  <si>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</si>
  <si>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</si>
  <si>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</si>
  <si>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</si>
  <si>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</si>
  <si>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</si>
  <si>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</si>
  <si>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</si>
  <si>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</si>
  <si>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</si>
  <si>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</si>
  <si>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</si>
  <si>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</si>
  <si>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</si>
  <si>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</si>
  <si>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</si>
  <si>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</si>
  <si>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</si>
  <si>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</si>
  <si>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</si>
  <si>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</si>
  <si>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</si>
  <si>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</si>
  <si>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</si>
  <si>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</si>
  <si>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</si>
  <si>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</si>
  <si>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</si>
  <si>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</si>
  <si>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</si>
  <si>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</si>
  <si>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</si>
  <si>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</si>
  <si>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</si>
  <si>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</si>
  <si>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</si>
  <si>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</si>
  <si>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</si>
  <si>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</si>
  <si>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</si>
  <si>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</si>
  <si>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</si>
  <si>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</si>
  <si>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</si>
  <si>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</si>
  <si>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</si>
  <si>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</si>
  <si>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</si>
  <si>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</si>
  <si>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</si>
  <si>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</si>
  <si>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</si>
  <si>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</si>
  <si>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</si>
  <si>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</si>
  <si>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</si>
  <si>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</si>
  <si>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</si>
  <si>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</si>
  <si>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</si>
  <si>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</si>
  <si>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</si>
  <si>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</si>
  <si>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</si>
  <si>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</si>
  <si>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</si>
  <si>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</si>
  <si>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</si>
  <si>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</si>
  <si>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</si>
  <si>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</si>
  <si>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</si>
  <si>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</si>
  <si>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</si>
  <si>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</si>
  <si>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</si>
  <si>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</si>
  <si>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</si>
  <si>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</si>
  <si>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</si>
  <si>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</si>
  <si>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</si>
  <si>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</si>
  <si>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</si>
  <si>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</si>
  <si>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</si>
  <si>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</si>
  <si>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</si>
  <si>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</si>
  <si>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</si>
  <si>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</si>
  <si>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</si>
  <si>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</si>
  <si>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</si>
  <si>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</si>
  <si>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</si>
  <si>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</si>
  <si>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</si>
  <si>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</si>
  <si>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</si>
  <si>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</si>
  <si>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</si>
  <si>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</si>
  <si>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</si>
  <si>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</si>
  <si>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</si>
  <si>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</si>
  <si>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</si>
  <si>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</si>
  <si>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</si>
  <si>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</si>
  <si>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</si>
  <si>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</si>
  <si>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</si>
  <si>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</si>
  <si>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</si>
  <si>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</si>
  <si>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</si>
  <si>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</si>
  <si>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</si>
  <si>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</si>
  <si>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</si>
  <si>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</si>
  <si>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</si>
  <si>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</si>
  <si>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</si>
  <si>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</si>
  <si>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</si>
  <si>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</si>
  <si>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</si>
  <si>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</si>
  <si>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</si>
  <si>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</si>
  <si>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</si>
  <si>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</si>
  <si>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</si>
  <si>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</si>
  <si>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</si>
  <si>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</si>
  <si>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</si>
  <si>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</si>
  <si>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</si>
  <si>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</si>
  <si>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</si>
  <si>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</si>
  <si>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</si>
  <si>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</si>
  <si>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</si>
  <si>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</si>
  <si>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</si>
  <si>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</si>
  <si>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</si>
  <si>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</si>
  <si>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</si>
  <si>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</si>
  <si>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</si>
  <si>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</si>
  <si>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</si>
  <si>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</si>
  <si>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</si>
  <si>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</si>
  <si>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</si>
  <si>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</si>
  <si>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</si>
  <si>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</si>
  <si>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</si>
  <si>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</si>
  <si>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</si>
  <si>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</si>
  <si>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</si>
  <si>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</si>
  <si>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</si>
  <si>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</si>
  <si>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</si>
  <si>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</si>
  <si>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</si>
  <si>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</si>
  <si>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</si>
  <si>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</si>
  <si>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</si>
  <si>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</si>
  <si>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</si>
  <si>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</si>
  <si>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</si>
  <si>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</si>
  <si>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</si>
  <si>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</si>
  <si>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</si>
  <si>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</si>
  <si>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</si>
  <si>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</si>
  <si>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</si>
  <si>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</si>
  <si>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</si>
  <si>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</si>
  <si>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</si>
  <si>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</si>
  <si>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</si>
  <si>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</si>
  <si>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</si>
  <si>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</si>
  <si>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</si>
  <si>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</si>
  <si>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</si>
  <si>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</si>
  <si>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</si>
  <si>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</si>
  <si>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</si>
  <si>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</si>
  <si>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</si>
  <si>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</si>
  <si>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</si>
  <si>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</si>
  <si>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</si>
  <si>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</si>
  <si>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</si>
  <si>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</si>
  <si>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</si>
  <si>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</si>
  <si>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</si>
  <si>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</si>
  <si>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</si>
  <si>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</si>
  <si>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</si>
  <si>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</si>
  <si>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</si>
  <si>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</si>
  <si>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</si>
  <si>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</si>
  <si>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</si>
  <si>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</si>
  <si>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</si>
  <si>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</si>
  <si>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</si>
  <si>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</si>
  <si>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</si>
  <si>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</si>
  <si>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</si>
  <si>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</si>
  <si>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</si>
  <si>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</si>
  <si>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</si>
  <si>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</si>
  <si>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</si>
  <si>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</si>
  <si>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</si>
  <si>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</si>
  <si>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</si>
  <si>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</si>
  <si>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</si>
  <si>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</si>
  <si>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</si>
  <si>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</si>
  <si>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</si>
  <si>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</si>
  <si>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</si>
  <si>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</si>
  <si>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</si>
  <si>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</si>
  <si>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</si>
  <si>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</si>
  <si>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</si>
  <si>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</si>
  <si>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</si>
  <si>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</si>
  <si>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</si>
  <si>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</si>
  <si>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</si>
  <si>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</si>
  <si>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</si>
  <si>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</si>
  <si>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</si>
  <si>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</si>
  <si>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</si>
  <si>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</si>
  <si>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</si>
  <si>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</si>
  <si>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</si>
  <si>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</si>
  <si>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</si>
  <si>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</si>
  <si>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</si>
  <si>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</si>
  <si>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</si>
  <si>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</si>
  <si>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</si>
  <si>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</si>
  <si>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</si>
  <si>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</si>
  <si>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</si>
  <si>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</si>
  <si>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</si>
  <si>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</si>
  <si>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</si>
  <si>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</si>
  <si>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</si>
  <si>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</si>
  <si>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</si>
  <si>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</si>
  <si>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</si>
  <si>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</si>
  <si>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</si>
  <si>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</si>
  <si>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</si>
  <si>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</si>
  <si>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</si>
  <si>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</si>
  <si>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</si>
  <si>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</si>
  <si>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</si>
  <si>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</si>
  <si>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</si>
  <si>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</si>
  <si>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</si>
  <si>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</si>
  <si>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</si>
  <si>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</si>
  <si>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</si>
  <si>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</si>
  <si>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</si>
  <si>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</si>
  <si>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</si>
  <si>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</si>
  <si>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</si>
  <si>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</si>
  <si>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</si>
  <si>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</si>
  <si>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</si>
  <si>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</si>
  <si>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</si>
  <si>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</si>
  <si>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</si>
  <si>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</si>
  <si>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</si>
  <si>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</si>
  <si>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</si>
  <si>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</si>
  <si>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</si>
  <si>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</si>
  <si>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</si>
  <si>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</si>
  <si>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</si>
  <si>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</si>
  <si>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</si>
  <si>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</si>
  <si>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</si>
  <si>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</si>
  <si>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</si>
  <si>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</si>
  <si>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</si>
  <si>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</si>
  <si>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</si>
  <si>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</si>
  <si>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</si>
  <si>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</si>
  <si>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</si>
  <si>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</si>
  <si>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</si>
  <si>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</si>
  <si>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</si>
  <si>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</si>
  <si>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</si>
  <si>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</si>
  <si>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</si>
  <si>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</si>
  <si>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</si>
  <si>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</si>
  <si>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</si>
  <si>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</si>
  <si>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</si>
  <si>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</si>
  <si>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</si>
  <si>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</si>
  <si>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</si>
  <si>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</si>
  <si>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</si>
  <si>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</si>
  <si>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</si>
  <si>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</si>
  <si>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</si>
  <si>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</si>
  <si>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</si>
  <si>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</si>
  <si>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</si>
  <si>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</si>
  <si>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</si>
  <si>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</si>
  <si>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</si>
  <si>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</si>
  <si>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</si>
  <si>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</si>
  <si>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</si>
  <si>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</si>
  <si>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</si>
  <si>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</si>
  <si>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</si>
  <si>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</si>
  <si>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</si>
  <si>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</si>
  <si>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</si>
  <si>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</si>
  <si>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</si>
  <si>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</si>
  <si>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</si>
  <si>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</si>
  <si>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</si>
  <si>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</si>
  <si>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</si>
  <si>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</si>
  <si>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</si>
  <si>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</si>
  <si>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</si>
  <si>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</si>
  <si>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</si>
  <si>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</si>
  <si>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</si>
  <si>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</si>
  <si>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</si>
  <si>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</si>
  <si>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</si>
  <si>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</si>
  <si>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</si>
  <si>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</si>
  <si>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</si>
  <si>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</si>
  <si>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</si>
  <si>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</si>
  <si>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</si>
  <si>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</si>
  <si>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</si>
  <si>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</si>
  <si>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</si>
  <si>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</si>
  <si>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</si>
  <si>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</si>
  <si>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</si>
  <si>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</si>
  <si>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</si>
  <si>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</si>
  <si>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</si>
  <si>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</si>
  <si>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</si>
  <si>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</si>
  <si>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</si>
  <si>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</si>
  <si>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</si>
  <si>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</si>
  <si>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</si>
  <si>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</si>
  <si>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</si>
  <si>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</si>
  <si>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</si>
  <si>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</si>
  <si>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</si>
  <si>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</si>
  <si>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</si>
  <si>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</si>
  <si>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</si>
  <si>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</si>
  <si>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</si>
  <si>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</si>
  <si>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</si>
  <si>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</si>
  <si>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</si>
  <si>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</si>
  <si>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</si>
  <si>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</si>
  <si>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</si>
  <si>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</si>
  <si>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</si>
  <si>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</si>
  <si>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</si>
  <si>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</si>
  <si>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</si>
  <si>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</si>
  <si>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</si>
  <si>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</si>
  <si>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</si>
  <si>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</si>
  <si>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</si>
  <si>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</si>
  <si>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</si>
  <si>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</si>
  <si>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</si>
  <si>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</si>
  <si>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</si>
  <si>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</si>
  <si>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</si>
  <si>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</si>
  <si>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</si>
  <si>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</si>
  <si>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</si>
  <si>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</si>
  <si>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</si>
  <si>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</si>
  <si>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</si>
  <si>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</si>
  <si>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</si>
  <si>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</si>
  <si>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</si>
  <si>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</si>
  <si>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</si>
  <si>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</si>
  <si>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</si>
  <si>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</si>
  <si>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</si>
  <si>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</si>
  <si>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</si>
  <si>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</si>
  <si>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</si>
  <si>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</si>
  <si>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</si>
  <si>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</si>
  <si>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</si>
  <si>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</si>
  <si>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</si>
  <si>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</si>
  <si>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</si>
  <si>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</si>
  <si>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</si>
  <si>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</si>
  <si>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</si>
  <si>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</si>
  <si>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</si>
  <si>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</si>
  <si>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</si>
  <si>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</si>
  <si>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</si>
  <si>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</si>
  <si>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</si>
  <si>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</si>
  <si>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</si>
  <si>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</si>
  <si>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</si>
  <si>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</si>
  <si>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</si>
  <si>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</si>
  <si>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</si>
  <si>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</si>
  <si>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</si>
  <si>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</si>
  <si>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</si>
  <si>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</si>
  <si>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</si>
  <si>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</si>
  <si>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</si>
  <si>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</si>
  <si>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</si>
  <si>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</si>
  <si>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</si>
  <si>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</si>
  <si>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</si>
  <si>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</si>
  <si>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</si>
  <si>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</si>
  <si>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</si>
  <si>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</si>
  <si>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</si>
  <si>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</si>
  <si>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</si>
  <si>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</si>
  <si>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</si>
  <si>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</si>
  <si>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</si>
  <si>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</si>
  <si>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</si>
  <si>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</si>
  <si>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</si>
  <si>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</si>
  <si>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</si>
  <si>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</si>
  <si>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</si>
  <si>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</si>
  <si>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</si>
  <si>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</si>
  <si>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</si>
  <si>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</si>
  <si>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</si>
  <si>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</si>
  <si>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</si>
  <si>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</si>
  <si>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</si>
  <si>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</si>
  <si>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</si>
  <si>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</si>
  <si>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</si>
  <si>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</si>
  <si>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</si>
  <si>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</si>
  <si>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</si>
  <si>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</si>
  <si>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</si>
  <si>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</si>
  <si>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</si>
  <si>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</si>
  <si>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</si>
  <si>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</si>
  <si>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</si>
  <si>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</si>
  <si>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</si>
  <si>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</si>
  <si>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</si>
  <si>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</si>
  <si>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</si>
  <si>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</si>
  <si>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</si>
  <si>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</si>
  <si>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</si>
  <si>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</si>
  <si>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</si>
  <si>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</si>
  <si>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</si>
  <si>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</si>
  <si>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</si>
  <si>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</si>
  <si>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</si>
  <si>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</si>
  <si>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</si>
  <si>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</si>
  <si>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</si>
  <si>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</si>
  <si>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</si>
  <si>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</si>
  <si>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</si>
  <si>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</si>
  <si>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</si>
  <si>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</si>
  <si>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</si>
  <si>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</si>
  <si>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</si>
  <si>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</si>
  <si>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</si>
  <si>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</si>
  <si>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</si>
  <si>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</si>
  <si>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</si>
  <si>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</si>
  <si>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</si>
  <si>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</si>
  <si>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</si>
  <si>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</si>
  <si>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</si>
  <si>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</si>
  <si>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</si>
  <si>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</si>
  <si>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</si>
  <si>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</si>
  <si>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</si>
  <si>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</si>
  <si>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</si>
  <si>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</si>
  <si>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</si>
  <si>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</si>
  <si>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</si>
  <si>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</si>
  <si>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</si>
  <si>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</si>
  <si>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</si>
  <si>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</si>
  <si>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</si>
  <si>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</si>
  <si>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</si>
  <si>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</si>
  <si>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</si>
  <si>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</si>
  <si>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</si>
  <si>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</si>
  <si>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</si>
  <si>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</si>
  <si>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</si>
  <si>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</si>
  <si>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</si>
  <si>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</si>
  <si>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</si>
  <si>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</si>
  <si>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</si>
  <si>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</si>
  <si>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</si>
  <si>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</si>
  <si>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</si>
  <si>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</si>
  <si>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</si>
  <si>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</si>
  <si>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</si>
  <si>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</si>
  <si>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</si>
  <si>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</si>
  <si>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</si>
  <si>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</si>
  <si>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</si>
  <si>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</si>
  <si>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</si>
  <si>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</si>
  <si>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</si>
  <si>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</si>
  <si>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</si>
  <si>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</si>
  <si>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</si>
  <si>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</si>
  <si>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</si>
  <si>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</si>
  <si>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</si>
  <si>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</si>
  <si>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</si>
  <si>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</si>
  <si>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</si>
  <si>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</si>
  <si>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</si>
  <si>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</si>
  <si>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</si>
  <si>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</si>
  <si>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</si>
  <si>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</si>
  <si>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</si>
  <si>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</si>
  <si>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</si>
  <si>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</si>
  <si>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</si>
  <si>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</si>
  <si>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</si>
  <si>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</si>
  <si>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</si>
  <si>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</si>
  <si>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</si>
  <si>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</si>
  <si>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</si>
  <si>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</si>
  <si>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</si>
  <si>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</si>
  <si>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</si>
  <si>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</si>
  <si>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</si>
  <si>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</si>
  <si>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</si>
  <si>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</si>
  <si>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</si>
  <si>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</si>
  <si>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</si>
  <si>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</si>
  <si>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</si>
  <si>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</si>
  <si>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</si>
  <si>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</si>
  <si>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</si>
  <si>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</si>
  <si>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</si>
  <si>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</si>
  <si>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</si>
  <si>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</si>
  <si>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</si>
  <si>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</si>
  <si>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</si>
  <si>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</si>
  <si>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</si>
  <si>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</si>
  <si>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</si>
  <si>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</si>
  <si>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</si>
  <si>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</si>
  <si>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</si>
  <si>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</si>
  <si>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</si>
  <si>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</si>
  <si>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</si>
  <si>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</si>
  <si>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</si>
  <si>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</si>
  <si>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</si>
  <si>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</si>
  <si>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</si>
  <si>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</si>
  <si>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</si>
  <si>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</si>
  <si>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</si>
  <si>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</si>
  <si>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</si>
  <si>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</si>
  <si>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</si>
  <si>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</si>
  <si>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</si>
  <si>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</si>
  <si>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</si>
  <si>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</si>
  <si>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</si>
  <si>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</si>
  <si>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</si>
  <si>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</si>
  <si>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</si>
  <si>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</si>
  <si>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</si>
  <si>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</si>
  <si>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</si>
  <si>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</si>
  <si>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</si>
  <si>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</si>
  <si>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</si>
  <si>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</si>
  <si>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</si>
  <si>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</si>
  <si>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</si>
  <si>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</si>
  <si>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</si>
  <si>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</si>
  <si>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</si>
  <si>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</si>
  <si>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</si>
  <si>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</si>
  <si>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</si>
  <si>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</si>
  <si>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</si>
  <si>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</si>
  <si>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</si>
  <si>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</si>
  <si>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</si>
  <si>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</si>
  <si>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</si>
  <si>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</si>
  <si>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</si>
  <si>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</si>
  <si>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</si>
  <si>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</si>
  <si>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</si>
  <si>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</si>
  <si>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</si>
  <si>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</si>
  <si>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</si>
  <si>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</si>
  <si>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</si>
  <si>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</si>
  <si>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</si>
  <si>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</si>
  <si>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</si>
  <si>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</si>
  <si>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</si>
  <si>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</si>
  <si>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</si>
  <si>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</si>
  <si>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</si>
  <si>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</si>
  <si>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</si>
  <si>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</si>
  <si>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</si>
  <si>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</si>
  <si>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</si>
  <si>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</si>
  <si>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</si>
  <si>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</si>
  <si>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</si>
  <si>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</si>
  <si>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</si>
  <si>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</si>
  <si>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</si>
  <si>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</si>
  <si>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</si>
  <si>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</si>
  <si>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</si>
  <si>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</si>
  <si>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</si>
  <si>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</si>
  <si>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</si>
  <si>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</si>
  <si>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</si>
  <si>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</si>
  <si>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</si>
  <si>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</si>
  <si>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</si>
  <si>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</si>
  <si>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</si>
  <si>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</si>
  <si>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</si>
  <si>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</si>
  <si>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</si>
  <si>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</si>
  <si>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</si>
  <si>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</si>
  <si>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</si>
  <si>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</si>
  <si>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</si>
  <si>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</si>
  <si>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</si>
  <si>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</si>
  <si>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</si>
  <si>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</si>
  <si>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</si>
  <si>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</si>
  <si>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</si>
  <si>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</si>
  <si>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</si>
  <si>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</si>
  <si>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</si>
  <si>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</si>
  <si>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</si>
  <si>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</si>
  <si>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</si>
  <si>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</si>
  <si>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</si>
  <si>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</si>
  <si>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</si>
  <si>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</si>
  <si>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</si>
  <si>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</si>
  <si>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</si>
  <si>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</si>
  <si>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</si>
  <si>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</si>
  <si>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</si>
  <si>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</si>
  <si>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</si>
  <si>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</si>
  <si>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</si>
  <si>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</si>
  <si>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</si>
  <si>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</si>
  <si>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</si>
  <si>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</si>
  <si>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</si>
  <si>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</si>
  <si>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</si>
  <si>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</si>
  <si>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</si>
  <si>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</si>
  <si>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</si>
  <si>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</si>
  <si>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</si>
  <si>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</si>
  <si>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</si>
  <si>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</si>
  <si>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</si>
  <si>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</si>
  <si>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</si>
  <si>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</si>
  <si>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</si>
  <si>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</si>
  <si>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</si>
  <si>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</si>
  <si>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</si>
  <si>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</si>
  <si>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</si>
  <si>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</si>
  <si>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</si>
  <si>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</si>
  <si>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</si>
  <si>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</si>
  <si>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</si>
  <si>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</si>
  <si>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</si>
  <si>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</si>
  <si>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</si>
  <si>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</si>
  <si>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</si>
  <si>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</si>
  <si>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</si>
  <si>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</si>
  <si>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</si>
  <si>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</si>
  <si>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</si>
  <si>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</si>
  <si>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</si>
  <si>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</si>
  <si>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</si>
  <si>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</si>
  <si>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</si>
  <si>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</si>
  <si>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</si>
  <si>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</si>
  <si>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</si>
  <si>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</si>
  <si>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</si>
  <si>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</si>
  <si>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</si>
  <si>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</si>
  <si>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</si>
  <si>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</si>
  <si>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</si>
  <si>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</si>
  <si>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</si>
  <si>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</si>
  <si>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</si>
  <si>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</si>
  <si>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</si>
  <si>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</si>
  <si>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</si>
  <si>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</si>
  <si>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</si>
  <si>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</si>
  <si>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</si>
  <si>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</si>
  <si>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</si>
  <si>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</si>
  <si>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</si>
  <si>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</si>
  <si>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</si>
  <si>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</si>
  <si>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</si>
  <si>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</si>
  <si>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</si>
  <si>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</si>
  <si>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</si>
  <si>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</si>
  <si>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</si>
  <si>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</si>
  <si>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</si>
  <si>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</si>
  <si>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</si>
  <si>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</si>
  <si>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</si>
  <si>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</si>
  <si>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</si>
  <si>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</si>
  <si>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</si>
  <si>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</si>
  <si>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</si>
  <si>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</si>
  <si>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</si>
  <si>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</si>
  <si>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</si>
  <si>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</si>
  <si>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</si>
  <si>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</si>
  <si>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</si>
  <si>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</si>
  <si>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</si>
  <si>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</si>
  <si>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</si>
  <si>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</si>
  <si>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</si>
  <si>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</si>
  <si>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</si>
  <si>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</si>
  <si>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</si>
  <si>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</si>
  <si>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</si>
  <si>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</si>
  <si>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</si>
  <si>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</si>
  <si>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</si>
  <si>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</si>
  <si>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</si>
  <si>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</si>
  <si>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</si>
  <si>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</si>
  <si>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</si>
  <si>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</si>
  <si>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</si>
  <si>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</si>
  <si>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</si>
  <si>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</si>
  <si>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</si>
  <si>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</si>
  <si>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</si>
  <si>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</si>
  <si>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</si>
  <si>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</si>
  <si>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</si>
  <si>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</si>
  <si>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</si>
  <si>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</si>
  <si>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</si>
  <si>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</si>
  <si>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</si>
  <si>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</si>
  <si>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</si>
  <si>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</si>
  <si>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</si>
  <si>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</si>
  <si>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</si>
  <si>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</si>
  <si>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</si>
  <si>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</si>
  <si>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</si>
  <si>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</si>
  <si>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</si>
  <si>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</si>
  <si>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</si>
  <si>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</si>
  <si>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</si>
  <si>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</si>
  <si>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</si>
  <si>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</si>
  <si>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</si>
  <si>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</si>
  <si>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</si>
  <si>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</si>
  <si>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</si>
  <si>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</si>
  <si>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</si>
  <si>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</si>
  <si>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</si>
  <si>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</si>
  <si>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</si>
  <si>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</si>
  <si>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</si>
  <si>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</si>
  <si>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</si>
  <si>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</si>
  <si>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</si>
  <si>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</si>
  <si>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</si>
  <si>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</si>
  <si>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</si>
  <si>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</si>
  <si>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</si>
  <si>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</si>
  <si>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</si>
  <si>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</si>
  <si>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</si>
  <si>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</si>
  <si>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</si>
  <si>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</si>
  <si>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</si>
  <si>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</si>
  <si>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</si>
  <si>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</si>
  <si>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</si>
  <si>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</si>
  <si>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</si>
  <si>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</si>
  <si>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</si>
  <si>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</si>
  <si>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</si>
  <si>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</si>
  <si>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</si>
  <si>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</si>
  <si>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</si>
  <si>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</si>
  <si>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</si>
  <si>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</si>
  <si>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</si>
  <si>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</si>
  <si>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</si>
  <si>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</si>
  <si>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</si>
  <si>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</si>
  <si>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</si>
  <si>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</si>
  <si>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</si>
  <si>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</si>
  <si>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</si>
  <si>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</si>
  <si>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</si>
  <si>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</si>
  <si>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</si>
  <si>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</si>
  <si>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</si>
  <si>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</si>
  <si>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</si>
  <si>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</si>
  <si>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</si>
  <si>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</si>
  <si>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</si>
  <si>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</si>
  <si>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</si>
  <si>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</si>
  <si>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</si>
  <si>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</si>
  <si>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</si>
  <si>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</si>
  <si>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</si>
  <si>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</si>
  <si>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</si>
  <si>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</si>
  <si>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</si>
  <si>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</si>
  <si>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</si>
  <si>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</si>
  <si>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</si>
  <si>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</si>
  <si>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</si>
  <si>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</si>
  <si>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</si>
  <si>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</si>
  <si>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</si>
  <si>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</si>
  <si>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</si>
  <si>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</si>
  <si>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</si>
  <si>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</si>
  <si>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</si>
  <si>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</si>
  <si>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</si>
  <si>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</si>
  <si>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</si>
  <si>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</si>
  <si>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</si>
  <si>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</si>
  <si>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</si>
  <si>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</si>
  <si>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</si>
  <si>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</si>
  <si>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</si>
  <si>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</si>
  <si>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</si>
  <si>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</si>
  <si>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</si>
  <si>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</si>
  <si>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</si>
  <si>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</si>
  <si>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</si>
  <si>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</si>
  <si>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</si>
  <si>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</si>
  <si>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</si>
  <si>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</si>
  <si>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</si>
  <si>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</si>
  <si>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</si>
  <si>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</si>
  <si>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</si>
  <si>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</si>
  <si>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</si>
  <si>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</si>
  <si>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</si>
  <si>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</si>
  <si>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</si>
  <si>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</si>
  <si>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</si>
  <si>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</si>
  <si>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</si>
  <si>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</si>
  <si>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</si>
  <si>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</si>
  <si>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</si>
  <si>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</si>
  <si>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</si>
  <si>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</si>
  <si>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</si>
  <si>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</si>
  <si>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</si>
  <si>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</si>
  <si>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</si>
  <si>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</si>
  <si>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</si>
  <si>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</si>
  <si>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</si>
  <si>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</si>
  <si>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</si>
  <si>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</si>
  <si>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</si>
  <si>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</si>
  <si>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</si>
  <si>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</si>
  <si>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</si>
  <si>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</si>
  <si>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</si>
  <si>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</si>
  <si>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</si>
  <si>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</si>
  <si>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</si>
  <si>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</si>
  <si>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</si>
  <si>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</si>
  <si>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</si>
  <si>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</si>
  <si>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</si>
  <si>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</si>
  <si>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</si>
  <si>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</si>
  <si>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</si>
  <si>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</si>
  <si>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</si>
  <si>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</si>
  <si>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</si>
  <si>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</si>
  <si>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</si>
  <si>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</si>
  <si>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</si>
  <si>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</si>
  <si>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</si>
  <si>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</si>
  <si>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</si>
  <si>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</si>
  <si>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</si>
  <si>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</si>
  <si>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</si>
  <si>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</si>
  <si>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</si>
  <si>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</si>
  <si>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</si>
  <si>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</si>
  <si>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</si>
  <si>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</si>
  <si>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</si>
  <si>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</si>
  <si>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</si>
  <si>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</si>
  <si>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</si>
  <si>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</si>
  <si>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</si>
  <si>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</si>
  <si>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</si>
  <si>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</si>
  <si>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</si>
  <si>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</si>
  <si>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</si>
  <si>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</si>
  <si>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</si>
  <si>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</si>
  <si>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</si>
  <si>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</si>
  <si>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</si>
  <si>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</si>
  <si>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</si>
  <si>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</si>
  <si>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</si>
  <si>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</si>
  <si>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</si>
  <si>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</si>
  <si>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</si>
  <si>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</si>
  <si>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</si>
  <si>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</si>
  <si>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</si>
  <si>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</si>
  <si>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</si>
  <si>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</si>
  <si>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</si>
  <si>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</si>
  <si>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</si>
  <si>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</si>
  <si>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</si>
  <si>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</si>
  <si>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</si>
  <si>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</si>
  <si>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</si>
  <si>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</si>
  <si>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</si>
  <si>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</si>
  <si>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</si>
  <si>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</si>
  <si>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</si>
  <si>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</si>
  <si>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</si>
  <si>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</si>
  <si>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</si>
  <si>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</si>
  <si>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</si>
  <si>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</si>
  <si>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</si>
  <si>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</si>
  <si>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</si>
  <si>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</si>
  <si>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</si>
  <si>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</si>
  <si>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</si>
  <si>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</si>
  <si>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</si>
  <si>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</si>
  <si>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</si>
  <si>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</si>
  <si>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</si>
  <si>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</si>
  <si>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</si>
  <si>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</si>
  <si>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</si>
  <si>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</si>
  <si>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</si>
  <si>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</si>
  <si>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</si>
  <si>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</si>
  <si>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</si>
  <si>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</si>
  <si>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</si>
  <si>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</si>
  <si>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</si>
  <si>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</si>
  <si>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</si>
  <si>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</si>
  <si>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</si>
  <si>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</si>
  <si>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</si>
  <si>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</si>
  <si>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</si>
  <si>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</si>
  <si>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</si>
  <si>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</si>
  <si>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</si>
  <si>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</si>
  <si>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</si>
  <si>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</si>
  <si>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</si>
  <si>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</si>
  <si>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</si>
  <si>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</si>
  <si>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</si>
  <si>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</si>
  <si>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</si>
  <si>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</si>
  <si>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</si>
  <si>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</si>
  <si>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</si>
  <si>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</si>
  <si>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</si>
  <si>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</si>
  <si>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</si>
  <si>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</si>
  <si>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</si>
  <si>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</si>
  <si>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</si>
  <si>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</si>
  <si>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</si>
  <si>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</si>
  <si>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</si>
  <si>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</si>
  <si>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</si>
  <si>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</si>
  <si>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</si>
  <si>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</si>
  <si>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</si>
  <si>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</si>
  <si>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</si>
  <si>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</si>
  <si>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</si>
  <si>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</si>
  <si>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</si>
  <si>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</si>
  <si>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</si>
  <si>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</si>
  <si>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</si>
  <si>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</si>
  <si>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</si>
  <si>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</si>
  <si>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</si>
  <si>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</si>
  <si>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</si>
  <si>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</si>
  <si>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</si>
  <si>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</si>
  <si>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</si>
  <si>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</si>
  <si>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</si>
  <si>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</si>
  <si>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</si>
  <si>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</si>
  <si>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</si>
  <si>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</si>
  <si>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</si>
  <si>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</si>
  <si>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</si>
  <si>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</si>
  <si>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</si>
  <si>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</si>
  <si>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</si>
  <si>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</si>
  <si>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</si>
  <si>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</si>
  <si>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</si>
  <si>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</si>
  <si>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</si>
  <si>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</si>
  <si>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</si>
  <si>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</si>
  <si>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</si>
  <si>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</si>
  <si>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</si>
  <si>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</si>
  <si>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</si>
  <si>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</si>
  <si>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</si>
  <si>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</si>
  <si>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</si>
  <si>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</si>
  <si>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</si>
  <si>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</si>
  <si>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</si>
  <si>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</si>
  <si>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</si>
  <si>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</si>
  <si>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</si>
  <si>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</si>
  <si>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</si>
  <si>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</si>
  <si>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</si>
  <si>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</si>
  <si>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</si>
  <si>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</si>
  <si>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</si>
  <si>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</si>
  <si>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</si>
  <si>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</si>
  <si>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</si>
  <si>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</si>
  <si>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</si>
  <si>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</si>
  <si>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</si>
  <si>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</si>
  <si>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</si>
  <si>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</si>
  <si>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</si>
  <si>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</si>
  <si>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</si>
  <si>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</si>
  <si>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</si>
  <si>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</si>
  <si>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</si>
  <si>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</si>
  <si>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</si>
  <si>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</si>
  <si>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</si>
  <si>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</si>
  <si>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</si>
  <si>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</si>
  <si>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</si>
  <si>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</si>
  <si>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</si>
  <si>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</si>
  <si>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</si>
  <si>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</si>
  <si>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</si>
  <si>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</si>
  <si>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</si>
  <si>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</si>
  <si>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</si>
  <si>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</si>
  <si>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</si>
  <si>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</si>
  <si>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</si>
  <si>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</si>
  <si>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</si>
  <si>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</si>
  <si>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</si>
  <si>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</si>
  <si>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</si>
  <si>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</si>
  <si>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</si>
  <si>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</si>
  <si>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</si>
  <si>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</si>
  <si>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</si>
  <si>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</si>
  <si>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</si>
  <si>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</si>
  <si>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</si>
  <si>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</si>
  <si>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</si>
  <si>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</si>
  <si>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</si>
  <si>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</si>
  <si>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</si>
  <si>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</si>
  <si>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</si>
  <si>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</si>
  <si>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</si>
  <si>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</si>
  <si>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</si>
  <si>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</si>
  <si>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</si>
  <si>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</si>
  <si>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</si>
  <si>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</si>
  <si>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</si>
  <si>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</si>
  <si>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</si>
  <si>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</si>
  <si>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</si>
  <si>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</si>
  <si>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</si>
  <si>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</si>
  <si>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</si>
  <si>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</si>
  <si>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</si>
  <si>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</si>
  <si>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</si>
  <si>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</si>
  <si>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</si>
  <si>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</si>
  <si>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</si>
  <si>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</si>
  <si>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</si>
  <si>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</si>
  <si>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</si>
  <si>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</si>
  <si>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</si>
  <si>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</si>
  <si>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</si>
  <si>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</si>
  <si>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</si>
  <si>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</si>
  <si>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</si>
  <si>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</si>
  <si>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</si>
  <si>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</si>
  <si>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</si>
  <si>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</si>
  <si>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</si>
  <si>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</si>
  <si>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</si>
  <si>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</si>
  <si>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</si>
  <si>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</si>
  <si>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</si>
  <si>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</si>
  <si>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</si>
  <si>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</si>
  <si>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</si>
  <si>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</si>
  <si>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</si>
  <si>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</si>
  <si>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</si>
  <si>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</si>
  <si>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</si>
  <si>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</si>
  <si>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</si>
  <si>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</si>
  <si>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</si>
  <si>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</si>
  <si>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</si>
  <si>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</si>
  <si>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</si>
  <si>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</si>
  <si>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</si>
  <si>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</si>
  <si>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</si>
  <si>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</si>
  <si>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</si>
  <si>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</si>
  <si>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</si>
  <si>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</si>
  <si>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</si>
  <si>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</si>
  <si>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</si>
  <si>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</si>
  <si>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</si>
  <si>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</si>
  <si>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</si>
  <si>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</si>
  <si>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</si>
  <si>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</si>
  <si>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</si>
  <si>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</si>
  <si>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</si>
  <si>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</si>
  <si>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</si>
  <si>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</si>
  <si>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</si>
  <si>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</si>
  <si>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</si>
  <si>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</si>
  <si>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</si>
  <si>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</si>
  <si>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</si>
  <si>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</si>
  <si>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</si>
  <si>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</si>
  <si>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</si>
  <si>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</si>
  <si>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</si>
  <si>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</si>
  <si>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</si>
  <si>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</si>
  <si>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</si>
  <si>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</si>
  <si>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</si>
  <si>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</si>
  <si>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</si>
  <si>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</si>
  <si>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</si>
  <si>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</si>
  <si>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</si>
  <si>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</si>
  <si>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</si>
  <si>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</si>
  <si>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</si>
  <si>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</si>
  <si>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</si>
  <si>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</si>
  <si>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</si>
  <si>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</si>
  <si>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</si>
  <si>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</si>
  <si>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</si>
  <si>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</si>
  <si>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</si>
  <si>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</si>
  <si>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</si>
  <si>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</si>
  <si>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</si>
  <si>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</si>
  <si>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</si>
  <si>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</si>
  <si>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</si>
  <si>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</si>
  <si>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</si>
  <si>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</si>
  <si>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</si>
  <si>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</si>
  <si>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</si>
  <si>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</si>
  <si>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</si>
  <si>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</si>
  <si>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</si>
  <si>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</si>
  <si>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</si>
  <si>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</si>
  <si>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</si>
  <si>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</si>
  <si>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</si>
  <si>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</si>
  <si>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</si>
  <si>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</si>
  <si>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</si>
  <si>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</si>
  <si>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</si>
  <si>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</si>
  <si>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</si>
  <si>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</si>
  <si>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</si>
  <si>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</si>
  <si>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</si>
  <si>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</si>
  <si>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</si>
  <si>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</si>
  <si>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</si>
  <si>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</si>
  <si>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</si>
  <si>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</si>
  <si>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</si>
  <si>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</si>
  <si>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</si>
  <si>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</si>
  <si>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</si>
  <si>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</si>
  <si>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</si>
  <si>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</si>
  <si>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</si>
  <si>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</si>
  <si>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</si>
  <si>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</si>
  <si>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</si>
  <si>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</si>
  <si>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</si>
  <si>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</si>
  <si>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</si>
  <si>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</si>
  <si>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</si>
  <si>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</si>
  <si>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</si>
  <si>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</si>
  <si>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</si>
  <si>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</si>
  <si>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</si>
  <si>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</si>
  <si>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</si>
  <si>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</si>
  <si>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</si>
  <si>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</si>
  <si>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</si>
  <si>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</si>
  <si>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</si>
  <si>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</si>
  <si>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</si>
  <si>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</si>
  <si>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</si>
  <si>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</si>
  <si>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</si>
  <si>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</si>
  <si>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</si>
  <si>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</si>
  <si>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</si>
  <si>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</si>
  <si>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</si>
  <si>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</si>
  <si>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</si>
  <si>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</si>
  <si>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</si>
  <si>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</si>
  <si>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</si>
  <si>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</si>
  <si>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</si>
  <si>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</si>
  <si>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</si>
  <si>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</si>
  <si>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</si>
  <si>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</si>
  <si>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</si>
  <si>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</si>
  <si>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</si>
  <si>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</si>
  <si>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</si>
  <si>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</si>
  <si>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</si>
  <si>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</si>
  <si>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</si>
  <si>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</si>
  <si>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</si>
  <si>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</si>
  <si>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</si>
  <si>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</si>
  <si>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</si>
  <si>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</si>
  <si>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</si>
  <si>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</si>
  <si>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</si>
  <si>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</si>
  <si>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</si>
  <si>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</si>
  <si>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</si>
  <si>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</si>
  <si>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</si>
  <si>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</si>
  <si>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</si>
  <si>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</si>
  <si>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</si>
  <si>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</si>
  <si>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</si>
  <si>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</si>
  <si>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</si>
  <si>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</si>
  <si>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</si>
  <si>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</si>
  <si>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</si>
  <si>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</si>
  <si>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</si>
  <si>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</si>
  <si>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</si>
  <si>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</si>
  <si>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</si>
  <si>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</si>
  <si>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</si>
  <si>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</si>
  <si>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</si>
  <si>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</si>
  <si>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</si>
  <si>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</si>
  <si>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</si>
  <si>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</si>
  <si>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</si>
  <si>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</si>
  <si>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</si>
  <si>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</si>
  <si>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</si>
  <si>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</si>
  <si>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</si>
  <si>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</si>
  <si>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</si>
  <si>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</si>
  <si>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</si>
  <si>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</si>
  <si>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</si>
  <si>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</si>
  <si>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</si>
  <si>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</si>
  <si>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</si>
  <si>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</si>
  <si>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</si>
  <si>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</si>
  <si>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</si>
  <si>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</si>
  <si>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</si>
  <si>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</si>
  <si>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</si>
  <si>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</si>
  <si>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</si>
  <si>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</si>
  <si>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</si>
  <si>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</si>
  <si>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</si>
  <si>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</si>
  <si>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</si>
  <si>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</si>
  <si>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</si>
  <si>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</si>
  <si>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</si>
  <si>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</si>
  <si>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</si>
  <si>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</si>
  <si>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</si>
  <si>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</si>
  <si>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</si>
  <si>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</si>
  <si>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</si>
  <si>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</si>
  <si>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</si>
  <si>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</si>
  <si>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</si>
  <si>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</si>
  <si>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</si>
  <si>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</si>
  <si>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</si>
  <si>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</si>
  <si>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</si>
  <si>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</si>
  <si>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</si>
  <si>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</si>
  <si>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</si>
  <si>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</si>
  <si>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</si>
  <si>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</si>
  <si>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</si>
  <si>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</si>
  <si>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</si>
  <si>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</si>
  <si>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</si>
  <si>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</si>
  <si>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</si>
  <si>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</si>
  <si>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</si>
  <si>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</si>
  <si>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</si>
  <si>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</si>
  <si>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</si>
  <si>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</si>
  <si>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</si>
  <si>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</si>
  <si>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</si>
  <si>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</si>
  <si>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</si>
  <si>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</si>
  <si>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</si>
  <si>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</si>
  <si>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</si>
  <si>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</si>
  <si>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</si>
  <si>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</si>
  <si>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</si>
  <si>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</si>
  <si>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</si>
  <si>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</si>
  <si>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</si>
  <si>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</si>
  <si>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</si>
  <si>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</si>
  <si>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</si>
  <si>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</si>
  <si>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</si>
  <si>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</si>
  <si>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</si>
  <si>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</si>
  <si>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</si>
  <si>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</si>
  <si>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</si>
  <si>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</si>
  <si>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</si>
  <si>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</si>
  <si>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</si>
  <si>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</si>
  <si>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</si>
  <si>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</si>
  <si>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</si>
  <si>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</si>
  <si>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</si>
  <si>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</si>
  <si>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</si>
  <si>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</si>
  <si>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</si>
  <si>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</si>
  <si>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</si>
  <si>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</si>
  <si>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</si>
  <si>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</si>
  <si>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</si>
  <si>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</si>
  <si>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</si>
  <si>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</si>
  <si>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</si>
  <si>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</si>
  <si>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</si>
  <si>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</si>
  <si>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</si>
  <si>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</si>
  <si>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</si>
  <si>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</si>
  <si>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</si>
  <si>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</si>
  <si>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</si>
  <si>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</si>
  <si>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</si>
  <si>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</si>
  <si>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</si>
  <si>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</si>
  <si>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</si>
  <si>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</si>
  <si>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</si>
  <si>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</si>
  <si>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</si>
  <si>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</si>
  <si>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</si>
  <si>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</si>
  <si>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</si>
  <si>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</si>
  <si>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</si>
  <si>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</si>
  <si>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</si>
  <si>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</si>
  <si>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</si>
  <si>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</si>
  <si>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</si>
  <si>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</si>
  <si>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</si>
  <si>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</si>
  <si>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</si>
  <si>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</si>
  <si>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</si>
  <si>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</si>
  <si>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</si>
  <si>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</si>
  <si>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</si>
  <si>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</si>
  <si>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</si>
  <si>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</si>
  <si>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</si>
  <si>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</si>
  <si>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</si>
  <si>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</si>
  <si>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</si>
  <si>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</si>
  <si>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</si>
  <si>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</si>
  <si>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</si>
  <si>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</si>
  <si>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</si>
  <si>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</si>
  <si>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</si>
  <si>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</si>
  <si>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</si>
  <si>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</si>
  <si>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</si>
  <si>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</si>
  <si>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</si>
  <si>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</si>
  <si>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</si>
  <si>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</si>
  <si>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</si>
  <si>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</si>
  <si>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</si>
  <si>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</si>
  <si>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</si>
  <si>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</si>
  <si>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</si>
  <si>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</si>
  <si>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</si>
  <si>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</si>
  <si>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</si>
  <si>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</si>
  <si>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</si>
  <si>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</si>
  <si>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</si>
  <si>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</si>
  <si>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</si>
  <si>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</si>
  <si>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</si>
  <si>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</si>
  <si>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</si>
  <si>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</si>
  <si>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</si>
  <si>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</si>
  <si>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</si>
  <si>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</si>
  <si>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</si>
  <si>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</si>
  <si>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</si>
  <si>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</si>
  <si>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</si>
  <si>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</si>
  <si>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</si>
  <si>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</si>
  <si>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</si>
  <si>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</si>
  <si>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</si>
  <si>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</si>
  <si>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</si>
  <si>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</si>
  <si>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</si>
  <si>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</si>
  <si>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</si>
  <si>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</si>
  <si>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</si>
  <si>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</si>
  <si>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</si>
  <si>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</si>
  <si>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</si>
  <si>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</si>
  <si>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</si>
  <si>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</si>
  <si>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</si>
  <si>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</si>
  <si>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</si>
  <si>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</si>
  <si>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</si>
  <si>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</si>
  <si>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</si>
  <si>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</si>
  <si>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</si>
  <si>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</si>
  <si>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</si>
  <si>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</si>
  <si>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</si>
  <si>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</si>
  <si>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</si>
  <si>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</si>
  <si>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</si>
  <si>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</si>
  <si>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</si>
  <si>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</si>
  <si>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</si>
  <si>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</si>
  <si>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</si>
  <si>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</si>
  <si>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</si>
  <si>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</si>
  <si>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</si>
  <si>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</si>
  <si>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</si>
  <si>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</si>
  <si>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</si>
  <si>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</si>
  <si>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</si>
  <si>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</si>
  <si>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</si>
  <si>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</si>
  <si>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</si>
  <si>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</si>
  <si>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</si>
  <si>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</si>
  <si>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</si>
  <si>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</si>
  <si>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</si>
  <si>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</si>
  <si>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</si>
  <si>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</si>
  <si>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</si>
  <si>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</si>
  <si>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</si>
  <si>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</si>
  <si>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</si>
  <si>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</si>
  <si>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</si>
  <si>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</si>
  <si>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</si>
  <si>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</si>
  <si>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</si>
  <si>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</si>
  <si>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</si>
  <si>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</si>
  <si>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</si>
  <si>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</si>
  <si>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</si>
  <si>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</si>
  <si>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</si>
  <si>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</si>
  <si>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</si>
  <si>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</si>
  <si>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</si>
  <si>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</si>
  <si>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</si>
  <si>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</si>
  <si>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</si>
  <si>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</si>
  <si>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</si>
  <si>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</si>
  <si>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</si>
  <si>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</si>
  <si>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</si>
  <si>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</si>
  <si>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</si>
  <si>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</si>
  <si>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</si>
  <si>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</si>
  <si>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</si>
  <si>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</si>
  <si>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</si>
  <si>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</si>
  <si>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</si>
  <si>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</si>
  <si>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</si>
  <si>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</si>
  <si>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</si>
  <si>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</si>
  <si>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</si>
  <si>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</si>
  <si>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</si>
  <si>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</si>
  <si>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</si>
  <si>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</si>
  <si>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</si>
  <si>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</si>
  <si>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</si>
  <si>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</si>
  <si>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</si>
  <si>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</si>
  <si>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</si>
  <si>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</si>
  <si>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</si>
  <si>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</si>
  <si>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</si>
  <si>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</si>
  <si>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</si>
  <si>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</si>
  <si>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</si>
  <si>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</si>
  <si>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</si>
  <si>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</si>
  <si>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</si>
  <si>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</si>
  <si>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</si>
  <si>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</si>
  <si>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</si>
  <si>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</si>
  <si>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</si>
  <si>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</si>
  <si>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</si>
  <si>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</si>
  <si>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</si>
  <si>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</si>
  <si>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</si>
  <si>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</si>
  <si>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</si>
  <si>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</si>
  <si>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</si>
  <si>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</si>
  <si>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</si>
  <si>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</si>
  <si>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</si>
  <si>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</si>
  <si>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</si>
  <si>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</si>
  <si>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</si>
  <si>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</si>
  <si>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</si>
  <si>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</si>
  <si>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</si>
  <si>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</si>
  <si>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</si>
  <si>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</si>
  <si>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</si>
  <si>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</si>
  <si>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</si>
  <si>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</si>
  <si>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</si>
  <si>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</si>
  <si>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</si>
  <si>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</si>
  <si>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</si>
  <si>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</si>
  <si>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</si>
  <si>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</si>
  <si>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</si>
  <si>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</si>
  <si>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</si>
  <si>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</si>
  <si>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</si>
  <si>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</si>
  <si>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</si>
  <si>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</si>
  <si>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</si>
  <si>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</si>
  <si>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</si>
  <si>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</si>
  <si>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</si>
  <si>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</si>
  <si>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</si>
  <si>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</si>
  <si>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</si>
  <si>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</si>
  <si>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</si>
  <si>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</si>
  <si>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</si>
  <si>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</si>
  <si>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</si>
  <si>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</si>
  <si>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</si>
  <si>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</si>
  <si>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</si>
  <si>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</si>
  <si>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</si>
  <si>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</si>
  <si>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</si>
  <si>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</si>
  <si>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</si>
  <si>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</si>
  <si>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</si>
  <si>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</si>
  <si>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</si>
  <si>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</si>
  <si>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</si>
  <si>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</si>
  <si>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</si>
  <si>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</si>
  <si>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</si>
  <si>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</si>
  <si>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</si>
  <si>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</si>
  <si>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</si>
  <si>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</si>
  <si>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</si>
  <si>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</si>
  <si>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</si>
  <si>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</si>
  <si>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</si>
  <si>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</si>
  <si>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</si>
  <si>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</si>
  <si>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</si>
  <si>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</si>
  <si>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</si>
  <si>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</si>
  <si>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</si>
  <si>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</si>
  <si>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</si>
  <si>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</si>
  <si>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</si>
  <si>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</si>
  <si>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</si>
  <si>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</si>
  <si>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</si>
  <si>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</si>
  <si>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</si>
  <si>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</si>
  <si>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</si>
  <si>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</si>
  <si>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</si>
  <si>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</si>
  <si>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</si>
  <si>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</si>
  <si>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</si>
  <si>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</si>
  <si>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</si>
  <si>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</si>
  <si>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</si>
  <si>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</si>
  <si>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</si>
  <si>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</si>
  <si>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</si>
  <si>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</si>
  <si>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</si>
  <si>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</si>
  <si>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</si>
  <si>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</si>
  <si>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</si>
  <si>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</si>
  <si>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</si>
  <si>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</si>
  <si>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</si>
  <si>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</si>
  <si>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</si>
  <si>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</si>
  <si>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</si>
  <si>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</si>
  <si>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</si>
  <si>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</si>
  <si>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</si>
  <si>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</si>
  <si>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</si>
  <si>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</si>
  <si>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</si>
  <si>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</si>
  <si>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</si>
  <si>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</si>
  <si>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</si>
  <si>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</si>
  <si>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</si>
  <si>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</si>
  <si>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</si>
  <si>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</si>
  <si>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</si>
  <si>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</si>
  <si>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</si>
  <si>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</si>
  <si>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</si>
  <si>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</si>
  <si>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</si>
  <si>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</si>
  <si>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</si>
  <si>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</si>
  <si>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</si>
  <si>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</si>
  <si>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</si>
  <si>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</si>
  <si>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</si>
  <si>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</si>
  <si>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</si>
  <si>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</si>
  <si>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</si>
  <si>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</si>
  <si>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</si>
  <si>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</si>
  <si>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</si>
  <si>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</si>
  <si>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</si>
  <si>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</si>
  <si>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</si>
  <si>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</si>
  <si>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</si>
  <si>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</si>
  <si>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</si>
  <si>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</si>
  <si>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</si>
  <si>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</si>
  <si>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</si>
  <si>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</si>
  <si>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</si>
  <si>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</si>
  <si>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</si>
  <si>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</si>
  <si>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</si>
  <si>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</si>
  <si>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</si>
  <si>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</si>
  <si>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</si>
  <si>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</si>
  <si>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</si>
  <si>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</si>
  <si>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</si>
  <si>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</si>
  <si>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</si>
  <si>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</si>
  <si>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</si>
  <si>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</si>
  <si>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</si>
  <si>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</si>
  <si>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</si>
  <si>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</si>
  <si>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</si>
  <si>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</si>
  <si>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</si>
  <si>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</si>
  <si>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</si>
  <si>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</si>
  <si>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</si>
  <si>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</si>
  <si>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</si>
  <si>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</si>
  <si>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</si>
  <si>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</si>
  <si>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</si>
  <si>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</si>
  <si>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</si>
  <si>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</si>
  <si>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</si>
  <si>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</si>
  <si>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</si>
  <si>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</si>
  <si>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</si>
  <si>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</si>
  <si>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</si>
  <si>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</si>
  <si>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</si>
  <si>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</si>
  <si>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</si>
  <si>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</si>
  <si>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</si>
  <si>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</si>
  <si>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</si>
  <si>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</si>
  <si>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</si>
  <si>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</si>
  <si>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</si>
  <si>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</si>
  <si>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</si>
  <si>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</si>
  <si>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</si>
  <si>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</si>
  <si>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</si>
  <si>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</si>
  <si>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</si>
  <si>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</si>
  <si>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</si>
  <si>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</si>
  <si>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</si>
  <si>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</si>
  <si>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</si>
  <si>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</si>
  <si>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</si>
  <si>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</si>
  <si>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</si>
  <si>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</si>
  <si>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</si>
  <si>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</si>
  <si>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</si>
  <si>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</si>
  <si>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</si>
  <si>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</si>
  <si>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</si>
  <si>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</si>
  <si>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</si>
  <si>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</si>
  <si>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</si>
  <si>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</si>
  <si>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</si>
  <si>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</si>
  <si>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</si>
  <si>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</si>
  <si>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</si>
  <si>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</si>
  <si>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</si>
  <si>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</si>
  <si>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</si>
  <si>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</si>
  <si>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</si>
  <si>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</si>
  <si>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</si>
  <si>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</si>
  <si>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</si>
  <si>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</si>
  <si>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</si>
  <si>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</si>
  <si>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</si>
  <si>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</si>
  <si>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</si>
  <si>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</si>
  <si>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</si>
  <si>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</si>
  <si>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</si>
  <si>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</si>
  <si>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</si>
  <si>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</si>
  <si>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</si>
  <si>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</si>
  <si>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</si>
  <si>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</si>
  <si>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</si>
  <si>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</si>
  <si>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</si>
  <si>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</si>
  <si>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</si>
  <si>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</si>
  <si>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</si>
  <si>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</si>
  <si>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</si>
  <si>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</si>
  <si>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</si>
  <si>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</si>
  <si>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</si>
  <si>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</si>
  <si>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</si>
  <si>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</si>
  <si>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</si>
  <si>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</si>
  <si>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</si>
  <si>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</si>
  <si>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</si>
  <si>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</si>
  <si>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</si>
  <si>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</si>
  <si>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</si>
  <si>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</si>
  <si>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</si>
  <si>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</si>
  <si>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</si>
  <si>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</si>
  <si>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</si>
  <si>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</si>
  <si>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</si>
  <si>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</si>
  <si>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</si>
  <si>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</si>
  <si>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</si>
  <si>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</si>
  <si>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</si>
  <si>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</si>
  <si>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</si>
  <si>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</si>
  <si>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</si>
  <si>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</si>
  <si>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</si>
  <si>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</si>
  <si>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</si>
  <si>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</si>
  <si>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</si>
  <si>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</si>
  <si>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</si>
  <si>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</si>
  <si>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</si>
  <si>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</si>
  <si>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</si>
  <si>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</si>
  <si>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</si>
  <si>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</si>
  <si>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</si>
  <si>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</si>
  <si>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</si>
  <si>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</si>
  <si>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</si>
  <si>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</si>
  <si>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</si>
  <si>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</si>
  <si>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</si>
  <si>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</si>
  <si>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</si>
  <si>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</si>
  <si>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</si>
  <si>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</si>
  <si>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</si>
  <si>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</si>
  <si>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</si>
  <si>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</si>
  <si>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</si>
  <si>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</si>
  <si>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</si>
  <si>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</si>
  <si>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</si>
  <si>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</si>
  <si>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</si>
  <si>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</si>
  <si>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</si>
  <si>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</si>
  <si>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</si>
  <si>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</si>
  <si>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</si>
  <si>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</si>
  <si>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</si>
  <si>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</si>
  <si>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</si>
  <si>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</si>
  <si>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</si>
  <si>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</si>
  <si>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</si>
  <si>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</si>
  <si>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</si>
  <si>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</si>
  <si>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</si>
  <si>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</si>
  <si>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</si>
  <si>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</si>
  <si>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</si>
  <si>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</si>
  <si>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</si>
  <si>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</si>
  <si>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</si>
  <si>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</si>
  <si>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</si>
  <si>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</si>
  <si>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</si>
  <si>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</si>
  <si>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</si>
  <si>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</si>
  <si>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</si>
  <si>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</si>
  <si>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</si>
  <si>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</si>
  <si>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</si>
  <si>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</si>
  <si>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</si>
  <si>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</si>
  <si>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</si>
  <si>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</si>
  <si>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</si>
  <si>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</si>
  <si>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</si>
  <si>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</si>
  <si>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</si>
  <si>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</si>
  <si>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</si>
  <si>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</si>
  <si>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</si>
  <si>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</si>
  <si>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</si>
  <si>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</si>
  <si>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</si>
  <si>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</si>
  <si>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</si>
  <si>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</si>
  <si>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</si>
  <si>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</si>
  <si>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</si>
  <si>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</si>
  <si>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</si>
  <si>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</si>
  <si>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</si>
  <si>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</si>
  <si>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</si>
  <si>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</si>
  <si>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</si>
  <si>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</si>
  <si>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</si>
  <si>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</si>
  <si>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</si>
  <si>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</si>
  <si>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</si>
  <si>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</si>
  <si>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</si>
  <si>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</si>
  <si>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</si>
  <si>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</si>
  <si>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</si>
  <si>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</si>
  <si>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</si>
  <si>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</si>
  <si>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</si>
  <si>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</si>
  <si>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</si>
  <si>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</si>
  <si>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</si>
  <si>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</si>
  <si>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</si>
  <si>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</si>
  <si>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</si>
  <si>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</si>
  <si>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</si>
  <si>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</si>
  <si>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</si>
  <si>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</si>
  <si>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</si>
  <si>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</si>
  <si>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</si>
  <si>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</si>
  <si>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</si>
  <si>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</si>
  <si>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</si>
  <si>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</si>
  <si>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</si>
  <si>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</si>
  <si>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</si>
  <si>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</si>
  <si>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</si>
  <si>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</si>
  <si>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</si>
  <si>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</si>
  <si>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</si>
  <si>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</si>
  <si>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</si>
  <si>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</si>
  <si>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</si>
  <si>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</si>
  <si>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</si>
  <si>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</si>
  <si>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</si>
  <si>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</si>
  <si>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</si>
  <si>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</si>
  <si>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</si>
  <si>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</si>
  <si>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</si>
  <si>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</si>
  <si>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</si>
  <si>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</si>
  <si>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</si>
  <si>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</si>
  <si>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</si>
  <si>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</si>
  <si>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</si>
  <si>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</si>
  <si>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</si>
  <si>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</si>
  <si>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</si>
  <si>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</si>
  <si>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</si>
  <si>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</si>
  <si>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</si>
  <si>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</si>
  <si>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</si>
  <si>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</si>
  <si>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</si>
  <si>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</si>
  <si>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</si>
  <si>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</si>
  <si>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</si>
  <si>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</si>
  <si>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</si>
  <si>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</si>
  <si>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</si>
  <si>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</si>
  <si>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</si>
  <si>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</si>
  <si>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</si>
  <si>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</si>
  <si>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</si>
  <si>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</si>
  <si>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</si>
  <si>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</si>
  <si>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</si>
  <si>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</si>
  <si>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</si>
  <si>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</si>
  <si>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</si>
  <si>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</si>
  <si>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</si>
  <si>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</si>
  <si>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</si>
  <si>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</si>
  <si>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</si>
  <si>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</si>
  <si>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</si>
  <si>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</si>
  <si>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</si>
  <si>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</si>
  <si>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</si>
  <si>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</si>
  <si>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</si>
  <si>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</si>
  <si>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</si>
  <si>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</si>
  <si>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</si>
  <si>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</si>
  <si>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</si>
  <si>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</si>
  <si>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</si>
  <si>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</si>
  <si>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</si>
  <si>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</si>
  <si>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</si>
  <si>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</si>
  <si>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</si>
  <si>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</si>
  <si>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</si>
  <si>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</si>
  <si>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</si>
  <si>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</si>
  <si>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</si>
  <si>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</si>
  <si>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</si>
  <si>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</si>
  <si>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</si>
  <si>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</si>
  <si>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</si>
  <si>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</si>
  <si>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</si>
  <si>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</si>
  <si>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</si>
  <si>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</si>
  <si>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</si>
  <si>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</si>
  <si>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</si>
  <si>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</si>
  <si>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</si>
  <si>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</si>
  <si>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</si>
  <si>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</si>
  <si>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</si>
  <si>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</si>
  <si>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</si>
  <si>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</si>
  <si>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</si>
  <si>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</si>
  <si>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</si>
  <si>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</si>
  <si>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</si>
  <si>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</si>
  <si>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</si>
  <si>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</si>
  <si>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</si>
  <si>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</si>
  <si>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</si>
  <si>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</si>
  <si>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</si>
  <si>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</si>
  <si>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</si>
  <si>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</si>
  <si>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</si>
  <si>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</si>
  <si>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</si>
  <si>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</si>
  <si>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</si>
  <si>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</si>
  <si>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</si>
  <si>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</si>
  <si>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</si>
  <si>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</si>
  <si>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</si>
  <si>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</si>
  <si>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</si>
  <si>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</si>
  <si>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</si>
  <si>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</si>
  <si>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</si>
  <si>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</si>
  <si>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</si>
  <si>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</si>
  <si>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</si>
  <si>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</si>
  <si>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</si>
  <si>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</si>
  <si>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</si>
  <si>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</si>
  <si>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</si>
  <si>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</si>
  <si>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</si>
  <si>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</si>
  <si>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</si>
  <si>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</si>
  <si>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</si>
  <si>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</si>
  <si>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</si>
  <si>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</si>
  <si>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</si>
  <si>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</si>
  <si>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</si>
  <si>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</si>
  <si>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</si>
  <si>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</si>
  <si>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</si>
  <si>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</si>
  <si>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</si>
  <si>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</si>
  <si>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</si>
  <si>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</si>
  <si>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</si>
  <si>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</si>
  <si>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</si>
  <si>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</si>
  <si>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</si>
  <si>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</si>
  <si>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</si>
  <si>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</si>
  <si>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</si>
  <si>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</si>
  <si>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</si>
  <si>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</si>
  <si>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</si>
  <si>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</si>
  <si>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</si>
  <si>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</si>
  <si>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</si>
  <si>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</si>
  <si>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</si>
  <si>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</si>
  <si>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</si>
  <si>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</si>
  <si>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</si>
  <si>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</si>
  <si>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</si>
  <si>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</si>
  <si>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</si>
  <si>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</si>
  <si>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</si>
  <si>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</si>
  <si>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</si>
  <si>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</si>
  <si>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</si>
  <si>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</si>
  <si>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</si>
  <si>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</si>
  <si>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</si>
  <si>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</si>
  <si>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</si>
  <si>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</si>
  <si>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</si>
  <si>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</si>
  <si>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</si>
  <si>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</si>
  <si>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</si>
  <si>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</si>
  <si>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</si>
  <si>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</si>
  <si>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</si>
  <si>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</si>
  <si>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</si>
  <si>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</si>
  <si>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</si>
  <si>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</si>
  <si>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</si>
  <si>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</si>
  <si>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</si>
  <si>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</si>
  <si>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</si>
  <si>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</si>
  <si>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</si>
  <si>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</si>
  <si>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</si>
  <si>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</si>
  <si>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</si>
  <si>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</si>
  <si>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</si>
  <si>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</si>
  <si>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</si>
  <si>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</si>
  <si>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</si>
  <si>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</si>
  <si>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</si>
  <si>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</si>
  <si>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</si>
  <si>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</si>
  <si>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</si>
  <si>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</si>
  <si>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</si>
  <si>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</si>
  <si>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</si>
  <si>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</si>
  <si>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</si>
  <si>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</si>
  <si>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</si>
  <si>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</si>
  <si>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</si>
  <si>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</si>
  <si>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</si>
  <si>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</si>
  <si>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</si>
  <si>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</si>
  <si>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</si>
  <si>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</si>
  <si>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</si>
  <si>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</si>
  <si>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</si>
  <si>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</si>
  <si>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</si>
  <si>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</si>
  <si>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</si>
  <si>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</si>
  <si>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</si>
  <si>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</si>
  <si>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</si>
  <si>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</si>
  <si>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</si>
  <si>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</si>
  <si>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</si>
  <si>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</si>
  <si>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</si>
  <si>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</si>
  <si>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</si>
  <si>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</si>
  <si>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</si>
  <si>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</si>
  <si>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</si>
  <si>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</si>
  <si>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</si>
  <si>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</si>
  <si>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</si>
  <si>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</si>
  <si>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</si>
  <si>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</si>
  <si>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</si>
  <si>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</si>
  <si>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</si>
  <si>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</si>
  <si>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</si>
  <si>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</si>
  <si>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</si>
  <si>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</si>
  <si>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</si>
  <si>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</si>
  <si>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</si>
  <si>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</si>
  <si>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</si>
  <si>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</si>
  <si>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</si>
  <si>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</si>
  <si>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</si>
  <si>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</si>
  <si>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</si>
  <si>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</si>
  <si>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</si>
  <si>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</si>
  <si>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</si>
  <si>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</si>
  <si>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</si>
  <si>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</si>
  <si>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</si>
  <si>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</si>
  <si>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</si>
  <si>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</si>
  <si>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</si>
  <si>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</si>
  <si>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</si>
  <si>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</si>
  <si>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</si>
  <si>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</si>
  <si>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</si>
  <si>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</si>
  <si>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</si>
  <si>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</si>
  <si>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</si>
  <si>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</si>
  <si>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</si>
  <si>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</si>
  <si>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</si>
  <si>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</si>
  <si>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</si>
  <si>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</si>
  <si>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</si>
  <si>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</si>
  <si>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</si>
  <si>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</si>
  <si>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</si>
  <si>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</si>
  <si>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</si>
  <si>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</si>
  <si>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</si>
  <si>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</si>
  <si>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</si>
  <si>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</si>
  <si>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</si>
  <si>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</si>
  <si>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</si>
  <si>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</si>
  <si>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</si>
  <si>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</si>
  <si>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</si>
  <si>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</si>
  <si>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</si>
  <si>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</si>
  <si>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</si>
  <si>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</si>
  <si>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</si>
  <si>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</si>
  <si>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</si>
  <si>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</si>
  <si>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</si>
  <si>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</si>
  <si>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</si>
  <si>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</si>
  <si>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</si>
  <si>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</si>
  <si>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</si>
  <si>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</si>
  <si>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</si>
  <si>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</si>
  <si>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</si>
  <si>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</si>
  <si>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</si>
  <si>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</si>
  <si>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</si>
  <si>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</si>
  <si>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</si>
  <si>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</si>
  <si>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</si>
  <si>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</si>
  <si>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</si>
  <si>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</si>
  <si>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</si>
  <si>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</si>
  <si>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</si>
  <si>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</si>
  <si>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</si>
  <si>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</si>
  <si>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</si>
  <si>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</si>
  <si>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</si>
  <si>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</si>
  <si>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</si>
  <si>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</si>
  <si>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</si>
  <si>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</si>
  <si>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</si>
  <si>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</si>
  <si>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</si>
  <si>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</si>
  <si>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</si>
  <si>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</si>
  <si>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</si>
  <si>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</si>
  <si>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</si>
  <si>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</si>
  <si>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</si>
  <si>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</si>
  <si>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</si>
  <si>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</si>
  <si>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</si>
  <si>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</si>
  <si>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</si>
  <si>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</si>
  <si>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</si>
  <si>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</si>
  <si>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</si>
  <si>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</si>
  <si>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</si>
  <si>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</si>
  <si>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</si>
  <si>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</si>
  <si>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</si>
  <si>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</si>
  <si>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</si>
  <si>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</si>
  <si>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</si>
  <si>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</si>
  <si>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</si>
  <si>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</si>
  <si>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</si>
  <si>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</si>
  <si>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</si>
  <si>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</si>
  <si>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</si>
  <si>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</si>
  <si>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</si>
  <si>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</si>
  <si>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</si>
  <si>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</si>
  <si>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</si>
  <si>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</si>
  <si>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</si>
  <si>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</si>
  <si>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</si>
  <si>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</si>
  <si>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</si>
  <si>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</si>
  <si>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</si>
  <si>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</si>
  <si>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</si>
  <si>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</si>
  <si>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</si>
  <si>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</si>
  <si>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</si>
  <si>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</si>
  <si>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</si>
  <si>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</si>
  <si>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</si>
  <si>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</si>
  <si>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</si>
  <si>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</si>
  <si>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</si>
  <si>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</si>
  <si>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</si>
  <si>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</si>
  <si>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</si>
  <si>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</si>
  <si>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</si>
  <si>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</si>
  <si>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</si>
  <si>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</si>
  <si>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</si>
  <si>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</si>
  <si>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</si>
  <si>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</si>
  <si>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</si>
  <si>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</si>
  <si>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</si>
  <si>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</si>
  <si>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</si>
  <si>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</si>
  <si>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</si>
  <si>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</si>
  <si>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</si>
  <si>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</si>
  <si>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</si>
  <si>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</si>
  <si>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</si>
  <si>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</si>
  <si>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</si>
  <si>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</si>
  <si>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</si>
  <si>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</si>
  <si>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</si>
  <si>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</si>
  <si>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</si>
  <si>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</si>
  <si>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</si>
  <si>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</si>
  <si>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</si>
  <si>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</si>
  <si>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</si>
  <si>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</si>
  <si>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</si>
  <si>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</si>
  <si>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</si>
  <si>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</si>
  <si>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</si>
  <si>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</si>
  <si>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</si>
  <si>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</si>
  <si>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</si>
  <si>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</si>
  <si>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</si>
  <si>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</si>
  <si>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</si>
  <si>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</si>
  <si>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</si>
  <si>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</si>
  <si>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</si>
  <si>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</si>
  <si>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</si>
  <si>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</si>
  <si>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</si>
  <si>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</si>
  <si>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</si>
  <si>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</si>
  <si>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</si>
  <si>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</si>
  <si>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</si>
  <si>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</si>
  <si>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</si>
  <si>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</si>
  <si>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</si>
  <si>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</si>
  <si>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</si>
  <si>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</si>
  <si>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</si>
  <si>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</si>
  <si>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</si>
  <si>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</si>
  <si>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</si>
  <si>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</si>
  <si>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</si>
  <si>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</si>
  <si>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</si>
  <si>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</si>
  <si>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</si>
  <si>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</si>
  <si>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</si>
  <si>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</si>
  <si>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</si>
  <si>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</si>
  <si>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</si>
  <si>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</si>
  <si>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</si>
  <si>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</si>
  <si>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</si>
  <si>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</si>
  <si>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</si>
  <si>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</si>
  <si>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</si>
  <si>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</si>
  <si>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</si>
  <si>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</si>
  <si>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</si>
  <si>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</si>
  <si>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</si>
  <si>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</si>
  <si>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</si>
  <si>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</si>
  <si>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</si>
  <si>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</si>
  <si>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</si>
  <si>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</si>
  <si>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</si>
  <si>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</si>
  <si>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</si>
  <si>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</si>
  <si>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</si>
  <si>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</si>
  <si>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</si>
  <si>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</si>
  <si>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</si>
  <si>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</si>
  <si>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</si>
  <si>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</si>
  <si>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</si>
  <si>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</si>
  <si>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</si>
  <si>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</si>
  <si>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</si>
  <si>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</si>
  <si>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</si>
  <si>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</si>
  <si>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</si>
  <si>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</si>
  <si>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</si>
  <si>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</si>
  <si>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</si>
  <si>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</si>
  <si>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</si>
  <si>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</si>
  <si>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</si>
  <si>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</si>
  <si>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</si>
  <si>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</si>
  <si>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</si>
  <si>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</si>
  <si>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</si>
  <si>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</si>
  <si>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</si>
  <si>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</si>
  <si>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</si>
  <si>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</si>
  <si>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</si>
  <si>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</si>
  <si>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</si>
  <si>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</si>
  <si>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</si>
  <si>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</si>
  <si>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</si>
  <si>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</si>
  <si>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</si>
  <si>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</si>
  <si>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</si>
  <si>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</si>
  <si>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</si>
  <si>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</si>
  <si>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</si>
  <si>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</si>
  <si>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</si>
  <si>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</si>
  <si>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</si>
  <si>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</si>
  <si>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</si>
  <si>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</si>
  <si>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</si>
  <si>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</si>
  <si>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</si>
  <si>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</si>
  <si>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</si>
  <si>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</si>
  <si>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</si>
  <si>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</si>
  <si>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</si>
  <si>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</si>
  <si>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</si>
  <si>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</si>
  <si>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</si>
  <si>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</si>
  <si>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</si>
  <si>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</si>
  <si>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</si>
  <si>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</si>
  <si>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</si>
  <si>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</si>
  <si>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</si>
  <si>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</si>
  <si>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</si>
  <si>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</si>
  <si>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</si>
  <si>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</si>
  <si>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</si>
  <si>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</si>
  <si>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</si>
  <si>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</si>
  <si>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</si>
  <si>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</si>
  <si>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</si>
  <si>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</si>
  <si>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</si>
  <si>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</si>
  <si>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</si>
  <si>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</si>
  <si>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</si>
  <si>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</si>
  <si>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</si>
  <si>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</si>
  <si>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</si>
  <si>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</si>
  <si>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</si>
  <si>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</si>
  <si>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</si>
  <si>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</si>
  <si>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</si>
  <si>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</si>
  <si>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</si>
  <si>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</si>
  <si>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</si>
  <si>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</si>
  <si>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</si>
  <si>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</si>
  <si>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</si>
  <si>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</si>
  <si>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</si>
  <si>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</si>
  <si>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</si>
  <si>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</si>
  <si>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</si>
  <si>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</si>
  <si>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</si>
  <si>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</si>
  <si>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</si>
  <si>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</si>
  <si>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</si>
  <si>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</si>
  <si>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</si>
  <si>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</si>
  <si>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</si>
  <si>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</si>
  <si>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</si>
  <si>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</si>
  <si>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</si>
  <si>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</si>
  <si>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</si>
  <si>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</si>
  <si>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</si>
  <si>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</si>
  <si>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</si>
  <si>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</si>
  <si>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</si>
  <si>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</si>
  <si>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</si>
  <si>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</si>
  <si>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</si>
  <si>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</si>
  <si>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</si>
  <si>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</si>
  <si>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</si>
  <si>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</si>
  <si>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</si>
  <si>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</si>
  <si>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</si>
  <si>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</si>
  <si>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</si>
  <si>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</si>
  <si>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</si>
  <si>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</si>
  <si>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</si>
  <si>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</si>
  <si>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</si>
  <si>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</si>
  <si>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</si>
  <si>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</si>
  <si>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</si>
  <si>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</si>
  <si>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</si>
  <si>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</si>
  <si>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</si>
  <si>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</si>
  <si>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</si>
  <si>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</si>
  <si>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</si>
  <si>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</si>
  <si>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</si>
  <si>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</si>
  <si>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</si>
  <si>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</si>
  <si>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</si>
  <si>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</si>
  <si>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</si>
  <si>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</si>
  <si>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</si>
  <si>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</si>
  <si>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</si>
  <si>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</si>
  <si>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</si>
  <si>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</si>
  <si>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</si>
  <si>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</si>
  <si>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</si>
  <si>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</si>
  <si>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</si>
  <si>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</si>
  <si>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</si>
  <si>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</si>
  <si>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</si>
  <si>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</si>
  <si>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</si>
  <si>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</si>
  <si>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</si>
  <si>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</si>
  <si>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</si>
  <si>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</si>
  <si>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</si>
  <si>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</si>
  <si>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</si>
  <si>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</si>
  <si>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</si>
  <si>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</si>
  <si>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</si>
  <si>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</si>
  <si>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</si>
  <si>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</si>
  <si>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</si>
  <si>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</si>
  <si>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</si>
  <si>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</si>
  <si>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</si>
  <si>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</si>
  <si>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</si>
  <si>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</si>
  <si>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</si>
  <si>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</si>
  <si>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</si>
  <si>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</si>
  <si>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</si>
  <si>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</si>
  <si>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</si>
  <si>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</si>
  <si>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</si>
  <si>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</si>
  <si>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</si>
  <si>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</si>
  <si>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</si>
  <si>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</si>
  <si>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</si>
  <si>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</si>
  <si>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</si>
  <si>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</si>
  <si>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</si>
  <si>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</si>
  <si>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</si>
  <si>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</si>
  <si>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</si>
  <si>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</si>
  <si>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</si>
  <si>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</si>
  <si>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</si>
  <si>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</si>
  <si>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</si>
  <si>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</si>
  <si>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</si>
  <si>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</si>
  <si>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</si>
  <si>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</si>
  <si>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</si>
  <si>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</si>
  <si>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</si>
  <si>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</si>
  <si>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</si>
  <si>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</si>
  <si>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</si>
  <si>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</si>
  <si>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</si>
  <si>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</si>
  <si>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</si>
  <si>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</si>
  <si>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</si>
  <si>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</si>
  <si>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</si>
  <si>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</si>
  <si>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</si>
  <si>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</si>
  <si>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</si>
  <si>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</si>
  <si>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</si>
  <si>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</si>
  <si>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</si>
  <si>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</si>
  <si>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</si>
  <si>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</si>
  <si>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</si>
  <si>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</si>
  <si>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</si>
  <si>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</si>
  <si>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</si>
  <si>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</si>
  <si>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</si>
  <si>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</si>
  <si>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</si>
  <si>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</si>
  <si>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</si>
  <si>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</si>
  <si>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</si>
  <si>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</si>
  <si>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</si>
  <si>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</si>
  <si>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</si>
  <si>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</si>
  <si>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</si>
  <si>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</si>
  <si>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</si>
  <si>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</si>
  <si>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</si>
  <si>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</si>
  <si>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</si>
  <si>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</si>
  <si>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</si>
  <si>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</si>
  <si>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</si>
  <si>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</si>
  <si>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</si>
  <si>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</si>
  <si>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</si>
  <si>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</si>
  <si>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</si>
  <si>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</si>
  <si>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</si>
  <si>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</si>
  <si>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</si>
  <si>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</si>
  <si>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</si>
  <si>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</si>
  <si>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</si>
  <si>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</si>
  <si>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</si>
  <si>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</si>
  <si>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</si>
  <si>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</si>
  <si>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</si>
  <si>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</si>
  <si>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</si>
  <si>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</si>
  <si>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</si>
  <si>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</si>
  <si>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</si>
  <si>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</si>
  <si>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</si>
  <si>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</si>
  <si>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</si>
  <si>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</si>
  <si>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</si>
  <si>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</si>
  <si>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</si>
  <si>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</si>
  <si>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</si>
  <si>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</si>
  <si>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</si>
  <si>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</si>
  <si>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</si>
  <si>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</si>
  <si>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</si>
  <si>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</si>
  <si>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</si>
  <si>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</si>
  <si>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</si>
  <si>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</si>
  <si>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</si>
  <si>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</si>
  <si>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</si>
  <si>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</si>
  <si>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</si>
  <si>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</si>
  <si>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</si>
  <si>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</si>
  <si>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</si>
  <si>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</si>
  <si>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</si>
  <si>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</si>
  <si>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</si>
  <si>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</si>
  <si>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</si>
  <si>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</si>
  <si>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</si>
  <si>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</si>
  <si>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</si>
  <si>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</si>
  <si>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</si>
  <si>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</si>
  <si>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</si>
  <si>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</si>
  <si>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</si>
  <si>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</si>
  <si>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</si>
  <si>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</si>
  <si>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</si>
  <si>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</si>
  <si>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</si>
  <si>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</si>
  <si>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</si>
  <si>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</si>
  <si>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</si>
  <si>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</si>
  <si>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</si>
  <si>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</si>
  <si>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</si>
  <si>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</si>
  <si>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</si>
  <si>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</si>
  <si>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</si>
  <si>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</si>
  <si>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</si>
  <si>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</si>
  <si>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</si>
  <si>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</si>
  <si>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</si>
  <si>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</si>
  <si>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</si>
  <si>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</si>
  <si>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</si>
  <si>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</si>
  <si>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</si>
  <si>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</si>
  <si>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</si>
  <si>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</si>
  <si>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</si>
  <si>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</si>
  <si>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</si>
  <si>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</si>
  <si>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</si>
  <si>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</si>
  <si>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</si>
  <si>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</si>
  <si>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</si>
  <si>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</si>
  <si>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</si>
  <si>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</si>
  <si>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</si>
  <si>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</si>
  <si>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</si>
  <si>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</si>
  <si>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</si>
  <si>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</si>
  <si>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</si>
  <si>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</si>
  <si>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</si>
  <si>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</si>
  <si>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</si>
  <si>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</si>
  <si>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</si>
  <si>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</si>
  <si>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</si>
  <si>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</si>
  <si>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</si>
  <si>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</si>
  <si>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</si>
  <si>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</si>
  <si>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</si>
  <si>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</si>
  <si>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</si>
  <si>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</si>
  <si>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</si>
  <si>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</si>
  <si>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</si>
  <si>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</si>
  <si>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</si>
  <si>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</si>
  <si>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</si>
  <si>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</si>
  <si>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</si>
  <si>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</si>
  <si>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</si>
  <si>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</si>
  <si>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</si>
  <si>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</si>
  <si>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</si>
  <si>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</si>
  <si>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</si>
  <si>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</si>
  <si>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</si>
  <si>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</si>
  <si>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</si>
  <si>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</si>
  <si>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</si>
  <si>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</si>
  <si>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</si>
  <si>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</si>
  <si>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</si>
  <si>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</si>
  <si>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</si>
  <si>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</si>
  <si>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</si>
  <si>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</si>
  <si>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</si>
  <si>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</si>
  <si>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</si>
  <si>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</si>
  <si>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</si>
  <si>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</si>
  <si>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</si>
  <si>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</si>
  <si>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</si>
  <si>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</si>
  <si>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</si>
  <si>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</si>
  <si>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</si>
  <si>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</si>
  <si>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</si>
  <si>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</si>
  <si>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</si>
  <si>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</si>
  <si>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</si>
  <si>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</si>
  <si>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</si>
  <si>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</si>
  <si>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</si>
  <si>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</si>
  <si>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</si>
  <si>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</si>
  <si>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</si>
  <si>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</si>
  <si>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</si>
  <si>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</si>
  <si>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</si>
  <si>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</si>
  <si>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</si>
  <si>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</si>
  <si>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</si>
  <si>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</si>
  <si>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</si>
  <si>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</si>
  <si>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</si>
  <si>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</si>
  <si>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</si>
  <si>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</si>
  <si>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</si>
  <si>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</si>
  <si>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</si>
  <si>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</si>
  <si>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</si>
  <si>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</si>
  <si>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</si>
  <si>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</si>
  <si>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</si>
  <si>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</si>
  <si>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</si>
  <si>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</si>
  <si>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</si>
  <si>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</si>
  <si>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</si>
  <si>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</si>
  <si>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</si>
  <si>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</si>
  <si>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</si>
  <si>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</si>
  <si>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</si>
  <si>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</si>
  <si>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</si>
  <si>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</si>
  <si>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</si>
  <si>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</si>
  <si>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</si>
  <si>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</si>
  <si>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</si>
  <si>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</si>
  <si>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</si>
  <si>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</si>
  <si>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</si>
  <si>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</si>
  <si>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</si>
  <si>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</si>
  <si>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</si>
  <si>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</si>
  <si>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</si>
  <si>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</si>
  <si>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</si>
  <si>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</si>
  <si>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</si>
  <si>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</si>
  <si>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</si>
  <si>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</si>
  <si>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</si>
  <si>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</si>
  <si>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</si>
  <si>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</si>
  <si>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</si>
  <si>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</si>
  <si>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</si>
  <si>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</si>
  <si>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</si>
  <si>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</si>
  <si>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</si>
  <si>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</si>
  <si>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</si>
  <si>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</si>
  <si>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</si>
  <si>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</si>
  <si>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</si>
  <si>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</si>
  <si>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</si>
  <si>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</si>
  <si>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</si>
  <si>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</si>
  <si>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</si>
  <si>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</si>
  <si>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</si>
  <si>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</si>
  <si>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</si>
  <si>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</si>
  <si>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</si>
  <si>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</si>
  <si>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</si>
  <si>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</si>
  <si>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</si>
  <si>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</si>
  <si>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</si>
  <si>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</si>
  <si>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</si>
  <si>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</si>
  <si>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</si>
  <si>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</si>
  <si>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</si>
  <si>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</si>
  <si>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</si>
  <si>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</si>
  <si>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</si>
  <si>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</si>
  <si>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</si>
  <si>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</si>
  <si>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</si>
  <si>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</si>
  <si>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</si>
  <si>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</si>
  <si>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</si>
  <si>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</si>
  <si>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</si>
  <si>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</si>
  <si>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</si>
  <si>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</si>
  <si>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</si>
  <si>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</si>
  <si>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</si>
  <si>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</si>
  <si>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</si>
  <si>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</si>
  <si>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</si>
  <si>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</si>
  <si>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</si>
  <si>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</si>
  <si>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</si>
  <si>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</si>
  <si>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</si>
  <si>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</si>
  <si>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</si>
  <si>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</si>
  <si>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</si>
  <si>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</si>
  <si>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</si>
  <si>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</si>
  <si>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</si>
  <si>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</si>
  <si>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</si>
  <si>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</si>
  <si>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</si>
  <si>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</si>
  <si>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</si>
  <si>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</si>
  <si>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</si>
  <si>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</si>
  <si>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</si>
  <si>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</si>
  <si>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</si>
  <si>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</si>
  <si>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</si>
  <si>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</si>
  <si>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</si>
  <si>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</si>
  <si>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</si>
  <si>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</si>
  <si>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</si>
  <si>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</si>
  <si>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</si>
  <si>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</si>
  <si>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</si>
  <si>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</si>
  <si>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</si>
  <si>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</si>
  <si>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</si>
  <si>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</si>
  <si>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</si>
  <si>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</si>
  <si>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</si>
  <si>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</si>
  <si>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</si>
  <si>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</si>
  <si>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</si>
  <si>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</si>
  <si>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</si>
  <si>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</si>
  <si>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</si>
  <si>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</si>
  <si>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</si>
  <si>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</si>
  <si>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</si>
  <si>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</si>
  <si>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</si>
  <si>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</si>
  <si>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</si>
  <si>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</si>
  <si>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</si>
  <si>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</si>
  <si>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</si>
  <si>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</si>
  <si>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</si>
  <si>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</si>
  <si>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</si>
  <si>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</si>
  <si>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</si>
  <si>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</si>
  <si>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</si>
  <si>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</si>
  <si>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</si>
  <si>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</si>
  <si>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</si>
  <si>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</si>
  <si>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</si>
  <si>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</si>
  <si>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</si>
  <si>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</si>
  <si>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</si>
  <si>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</si>
  <si>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</si>
  <si>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</si>
  <si>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</si>
  <si>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</si>
  <si>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</si>
  <si>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</si>
  <si>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</si>
  <si>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</si>
  <si>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</si>
  <si>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</si>
  <si>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</si>
  <si>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</si>
  <si>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</si>
  <si>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</si>
  <si>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</si>
  <si>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</si>
  <si>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</si>
  <si>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</si>
  <si>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</si>
  <si>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</si>
  <si>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</si>
  <si>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</si>
  <si>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</si>
  <si>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</si>
  <si>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</si>
  <si>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</si>
  <si>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</si>
  <si>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</si>
  <si>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</si>
  <si>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</si>
  <si>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</si>
  <si>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</si>
  <si>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</si>
  <si>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</si>
  <si>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</si>
  <si>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</si>
  <si>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</si>
  <si>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</si>
  <si>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</si>
  <si>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</si>
  <si>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</si>
  <si>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</si>
  <si>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</si>
  <si>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</si>
  <si>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</si>
  <si>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</si>
  <si>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</si>
  <si>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</si>
  <si>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</si>
  <si>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</si>
  <si>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</si>
  <si>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</si>
  <si>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</si>
  <si>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</si>
  <si>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</si>
  <si>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</si>
  <si>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</si>
  <si>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</si>
  <si>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</si>
  <si>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</si>
  <si>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</si>
  <si>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</si>
  <si>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</si>
  <si>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</si>
  <si>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</si>
  <si>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</si>
  <si>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</si>
  <si>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</si>
  <si>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</si>
  <si>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</si>
  <si>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</si>
  <si>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</si>
  <si>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</si>
  <si>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</si>
  <si>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</si>
  <si>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</si>
  <si>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</si>
  <si>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</si>
  <si>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</si>
  <si>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</si>
  <si>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</si>
  <si>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</si>
  <si>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</si>
  <si>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</si>
  <si>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</si>
  <si>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</si>
  <si>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</si>
  <si>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</si>
  <si>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</si>
  <si>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</si>
  <si>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</si>
  <si>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</si>
  <si>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</si>
  <si>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</si>
  <si>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</si>
  <si>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</si>
  <si>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</si>
  <si>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</si>
  <si>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</si>
  <si>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</si>
  <si>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</si>
  <si>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</si>
  <si>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</si>
  <si>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</si>
  <si>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</si>
  <si>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</si>
  <si>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</si>
  <si>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</si>
  <si>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</si>
  <si>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</si>
  <si>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</si>
  <si>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</si>
  <si>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</si>
  <si>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</si>
  <si>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</si>
  <si>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</si>
  <si>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</si>
  <si>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</si>
  <si>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</si>
  <si>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</si>
  <si>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</si>
  <si>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</si>
  <si>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</si>
  <si>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</si>
  <si>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</si>
  <si>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</si>
  <si>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</si>
  <si>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</si>
  <si>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</si>
  <si>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</si>
  <si>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</si>
  <si>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</si>
  <si>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</si>
  <si>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</si>
  <si>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</si>
  <si>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</si>
  <si>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</si>
  <si>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</si>
  <si>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</si>
  <si>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</si>
  <si>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</si>
  <si>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</si>
  <si>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</si>
  <si>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</si>
  <si>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</si>
  <si>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</si>
  <si>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</si>
  <si>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</si>
  <si>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</si>
  <si>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</si>
  <si>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</si>
  <si>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</si>
  <si>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</si>
  <si>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</si>
  <si>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</si>
  <si>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</si>
  <si>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</si>
  <si>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</si>
  <si>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</si>
  <si>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</si>
  <si>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</si>
  <si>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</si>
  <si>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</si>
  <si>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</si>
  <si>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</si>
  <si>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</si>
  <si>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</si>
  <si>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</si>
  <si>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</si>
  <si>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</si>
  <si>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</si>
  <si>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</si>
  <si>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</si>
  <si>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</si>
  <si>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</si>
  <si>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</si>
  <si>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</si>
  <si>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</si>
  <si>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</si>
  <si>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</si>
  <si>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</si>
  <si>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</si>
  <si>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</si>
  <si>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</si>
  <si>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</si>
  <si>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</si>
  <si>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</si>
  <si>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</si>
  <si>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</si>
  <si>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</si>
  <si>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</si>
  <si>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</si>
  <si>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</si>
  <si>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</si>
  <si>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</si>
  <si>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</si>
  <si>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</si>
  <si>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</si>
  <si>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</si>
  <si>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</si>
  <si>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</si>
  <si>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</si>
  <si>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</si>
  <si>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</si>
  <si>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</si>
  <si>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</si>
  <si>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</si>
  <si>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</si>
  <si>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</si>
  <si>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</si>
  <si>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</si>
  <si>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</si>
  <si>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</si>
  <si>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</si>
  <si>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</si>
  <si>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</si>
  <si>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</si>
  <si>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</si>
  <si>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</si>
  <si>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</si>
  <si>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</si>
  <si>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</si>
  <si>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</si>
  <si>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</si>
  <si>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</si>
  <si>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</si>
  <si>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</si>
  <si>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</si>
  <si>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</si>
  <si>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</si>
  <si>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</si>
  <si>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</si>
  <si>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</si>
  <si>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</si>
  <si>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</si>
  <si>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</si>
  <si>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</si>
  <si>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</si>
  <si>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</si>
  <si>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</si>
  <si>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</si>
  <si>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</si>
  <si>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</si>
  <si>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</si>
  <si>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</si>
  <si>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</si>
  <si>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</si>
  <si>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</si>
  <si>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</si>
  <si>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</si>
  <si>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</si>
  <si>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</si>
  <si>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</si>
  <si>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</si>
  <si>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</si>
  <si>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</si>
  <si>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</si>
  <si>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</si>
  <si>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</si>
  <si>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</si>
  <si>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</si>
  <si>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</si>
  <si>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</si>
  <si>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</si>
  <si>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</si>
  <si>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</si>
  <si>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</si>
  <si>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</si>
  <si>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</si>
  <si>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</si>
  <si>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</si>
  <si>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</si>
  <si>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</si>
  <si>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</si>
  <si>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</si>
  <si>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</si>
  <si>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</si>
  <si>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</si>
  <si>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</si>
  <si>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</si>
  <si>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</si>
  <si>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</si>
  <si>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</si>
  <si>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</si>
  <si>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</si>
  <si>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</si>
  <si>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</si>
  <si>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</si>
  <si>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</si>
  <si>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</si>
  <si>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</si>
  <si>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</si>
  <si>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</si>
  <si>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</si>
  <si>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</si>
  <si>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</si>
  <si>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</si>
  <si>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</si>
  <si>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</si>
  <si>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</si>
  <si>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</si>
  <si>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</si>
  <si>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</si>
  <si>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</si>
  <si>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</si>
  <si>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</si>
  <si>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</si>
  <si>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</si>
  <si>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</si>
  <si>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</si>
  <si>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</si>
  <si>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</si>
  <si>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</si>
  <si>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</si>
  <si>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</si>
  <si>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</si>
  <si>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</si>
  <si>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</si>
  <si>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</si>
  <si>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</si>
  <si>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</si>
  <si>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</si>
  <si>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</si>
  <si>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</si>
  <si>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</si>
  <si>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</si>
  <si>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</si>
  <si>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</si>
  <si>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</si>
  <si>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</si>
  <si>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</si>
  <si>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</si>
  <si>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</si>
  <si>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</si>
  <si>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</si>
  <si>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</si>
  <si>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</si>
  <si>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</si>
  <si>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</si>
  <si>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</si>
  <si>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</si>
  <si>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</si>
  <si>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</si>
  <si>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</si>
  <si>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</si>
  <si>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</si>
  <si>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</si>
  <si>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</si>
  <si>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</si>
  <si>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</si>
  <si>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</si>
  <si>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</si>
  <si>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</si>
  <si>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</si>
  <si>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</si>
  <si>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</si>
  <si>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</si>
  <si>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</si>
  <si>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</si>
  <si>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</si>
  <si>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</si>
  <si>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</si>
  <si>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</si>
  <si>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</si>
  <si>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</si>
  <si>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</si>
  <si>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</si>
  <si>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</si>
  <si>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</si>
  <si>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</si>
  <si>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</si>
  <si>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</si>
  <si>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</si>
  <si>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</si>
  <si>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</si>
  <si>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</si>
  <si>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</si>
  <si>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</si>
  <si>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</si>
  <si>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</si>
  <si>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</si>
  <si>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</si>
  <si>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</si>
  <si>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</si>
  <si>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</si>
  <si>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</si>
  <si>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</si>
  <si>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</si>
  <si>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</si>
  <si>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</si>
  <si>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</si>
  <si>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</si>
  <si>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</si>
  <si>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</si>
  <si>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</si>
  <si>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</si>
  <si>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</si>
  <si>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</si>
  <si>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</si>
  <si>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</si>
  <si>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</si>
  <si>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</si>
  <si>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</si>
  <si>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</si>
  <si>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</si>
  <si>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</si>
  <si>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</si>
  <si>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</si>
  <si>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</si>
  <si>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</si>
  <si>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</si>
  <si>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</si>
  <si>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</si>
  <si>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</si>
  <si>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</si>
  <si>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</si>
  <si>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</si>
  <si>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</si>
  <si>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</si>
  <si>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</si>
  <si>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</si>
  <si>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</si>
  <si>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</si>
  <si>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</si>
  <si>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</si>
  <si>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</si>
  <si>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</si>
  <si>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</si>
  <si>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</si>
  <si>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</si>
  <si>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</si>
  <si>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</si>
  <si>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</si>
  <si>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</si>
  <si>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</si>
  <si>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</si>
  <si>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</si>
  <si>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</si>
  <si>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</si>
  <si>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</si>
  <si>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</si>
  <si>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</si>
  <si>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</si>
  <si>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</si>
  <si>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</si>
  <si>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</si>
  <si>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</si>
  <si>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</si>
  <si>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</si>
  <si>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</si>
  <si>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</si>
  <si>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</si>
  <si>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</si>
  <si>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</si>
  <si>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</si>
  <si>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</si>
  <si>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</si>
  <si>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</si>
  <si>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</si>
  <si>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</si>
  <si>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</si>
  <si>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</si>
  <si>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</si>
  <si>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</si>
  <si>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</si>
  <si>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</si>
  <si>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</si>
  <si>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</si>
  <si>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</si>
  <si>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</si>
  <si>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</si>
  <si>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</si>
  <si>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</si>
  <si>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</si>
  <si>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</si>
  <si>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</si>
  <si>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</si>
  <si>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</si>
  <si>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</si>
  <si>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</si>
  <si>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</si>
  <si>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</si>
  <si>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</si>
  <si>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</si>
  <si>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</si>
  <si>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</si>
  <si>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</si>
  <si>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</si>
  <si>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</si>
  <si>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</si>
  <si>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</si>
  <si>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</si>
  <si>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</si>
  <si>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</si>
  <si>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</si>
  <si>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</si>
  <si>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</si>
  <si>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</si>
  <si>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</si>
  <si>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</si>
  <si>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</si>
  <si>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</si>
  <si>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</si>
  <si>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</si>
  <si>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</si>
  <si>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</si>
  <si>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</si>
  <si>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</si>
  <si>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</si>
  <si>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</si>
  <si>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</si>
  <si>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</si>
  <si>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</si>
  <si>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</si>
  <si>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</si>
  <si>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</si>
  <si>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</si>
  <si>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</si>
  <si>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</si>
  <si>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</si>
  <si>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</si>
  <si>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</si>
  <si>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</si>
  <si>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</si>
  <si>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</si>
  <si>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</si>
  <si>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</si>
  <si>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</si>
  <si>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</si>
  <si>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</si>
  <si>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</si>
  <si>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</si>
  <si>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</si>
  <si>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</si>
  <si>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</si>
  <si>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</si>
  <si>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</si>
  <si>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</si>
  <si>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</si>
  <si>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</si>
  <si>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</si>
  <si>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</si>
  <si>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</si>
  <si>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</si>
  <si>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</si>
  <si>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</si>
  <si>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</si>
  <si>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</si>
  <si>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</si>
  <si>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</si>
  <si>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</si>
  <si>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</si>
  <si>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</si>
  <si>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</si>
  <si>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</si>
  <si>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</si>
  <si>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</si>
  <si>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</si>
  <si>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</si>
  <si>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</si>
  <si>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</si>
  <si>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</si>
  <si>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</si>
  <si>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</si>
  <si>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</si>
  <si>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</si>
  <si>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</si>
  <si>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</si>
  <si>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</si>
  <si>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</si>
  <si>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</si>
  <si>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</si>
  <si>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</si>
  <si>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</si>
  <si>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</si>
  <si>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</si>
  <si>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</si>
  <si>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</si>
  <si>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</si>
  <si>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</si>
  <si>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</si>
  <si>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</si>
  <si>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</si>
  <si>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</si>
  <si>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</si>
  <si>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</si>
  <si>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</si>
  <si>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</si>
  <si>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</si>
  <si>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</si>
  <si>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</si>
  <si>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</si>
  <si>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</si>
  <si>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</si>
  <si>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</si>
  <si>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</si>
  <si>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</si>
  <si>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</si>
  <si>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</si>
  <si>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</si>
  <si>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</si>
  <si>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</si>
  <si>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</si>
  <si>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</si>
  <si>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</si>
  <si>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</si>
  <si>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</si>
  <si>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</si>
  <si>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</si>
  <si>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</si>
  <si>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</si>
  <si>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</si>
  <si>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</si>
  <si>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</si>
  <si>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</si>
  <si>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</si>
  <si>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</si>
  <si>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</si>
  <si>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</si>
  <si>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</si>
  <si>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</si>
  <si>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</si>
  <si>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</si>
  <si>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</si>
  <si>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</si>
  <si>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</si>
  <si>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</si>
  <si>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</si>
  <si>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</si>
  <si>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</si>
  <si>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</si>
  <si>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</si>
  <si>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</si>
  <si>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</si>
  <si>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</si>
  <si>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</si>
  <si>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PCM-20251023-00000308</t>
  </si>
  <si>
    <t>55 km</t>
  </si>
  <si>
    <t>PCM-20251023-00000379</t>
  </si>
  <si>
    <t>Cell Unavailable // Site have access issue at night time due to site located on hospital (Medical Clinic). access Allowed only 9AM to 9PM. Team will check in morning after 9am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</si>
  <si>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</si>
  <si>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</si>
  <si>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</si>
  <si>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</si>
  <si>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</si>
  <si>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</si>
  <si>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</si>
  <si>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</si>
  <si>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</si>
  <si>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</si>
  <si>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</si>
  <si>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EM Team moved ETA: 60 min</t>
  </si>
  <si>
    <t>PCM-20251023-00000246</t>
  </si>
  <si>
    <t xml:space="preserve">ETA 160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</si>
</sst>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0" fontId="22" fillId="9" borderId="9" xfId="0" applyFont="1" applyFill="1" applyBorder="1" applyAlignment="1">
      <alignment horizontal="center" vertical="center"/>
    </xf>
    <xf numFmtId="22" fontId="22" fillId="9" borderId="9"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1" totalsRowShown="0" headerRowDxfId="64" dataDxfId="63" headerRowBorderDxfId="61" tableBorderDxfId="62">
  <autoFilter ref="A1:L11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D11" sqref="D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290.27848981481657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9.7835012731447932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45953.226915624997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45953.226915624997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45953.226915624997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45953.226915624997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45953.226915624997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45953.226915624997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45953.226915624997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45953.226915624997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45953.226915624997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45953.226915624997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45953.226915624997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45953.226915624997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45953.226915624997</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45953.226915624997</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45953.226915624997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45953.226915624997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45953.226915624997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45953.226915624997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45953.226915624997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45953.226915624997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45953.226915624997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45953.226915624997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45953.226915624997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45953.226915624997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45953.226915624997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45953.226915624997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45953.226915624997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45953.226915624997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45953.226915624997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45953.226915624997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45953.226915624997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45953.226915624997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45953.226915624997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45953.226915624997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45953.226915624997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45953.226915624997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45953.226915624997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45953.226915624997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45953.226915624997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45953.226915624997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45953.226915624997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45953.226915624997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45953.226915624997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45953.226915624997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45953.226915624997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45953.226915624997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45953.226915624997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45953.226915624997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45953.226915624997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45953.226915624997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45953.226915624997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45953.226915624997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45953.226915624997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45953.226915624997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45953.226915624997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45953.226915624997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45953.226915624997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45953.226915624997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45953.226915624997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45953.226915624997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45953.226915624997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45953.226915624997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45953.226915624997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45953.226915624997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45953.226915624997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45953.226915624997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45953.226915624997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45953.226915624997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45953.226915624997</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45953.226915624997</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35B3E45-9B03-48C3-B67C-625EA977302D}"/>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128.2270776620353</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8.7311401620318065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65" t="s">
        <v>39086</v>
      </c>
      <c r="B5" s="165" t="str">
        <f>IFERROR(VLOOKUP(D5,DB!A:K,11,0),"")</f>
        <v>R2</v>
      </c>
      <c r="C5" s="165">
        <v>1</v>
      </c>
      <c r="D5" s="165" t="s">
        <v>29549</v>
      </c>
      <c r="E5" s="165" t="s">
        <v>38998</v>
      </c>
      <c r="F5" s="166">
        <v>45953.163159722222</v>
      </c>
      <c r="G5" s="165"/>
      <c r="H5" s="166">
        <v>45953.156909722224</v>
      </c>
      <c r="I5" s="165" t="str">
        <f>IFERROR(VLOOKUP(D5,DB!A:F,6,0),"")</f>
        <v>SCECO</v>
      </c>
      <c r="J5" s="165" t="str">
        <f>IFERROR(VLOOKUP(D5,DB!A:G,7,0),"")</f>
        <v>Dead</v>
      </c>
      <c r="K5" s="165" t="s">
        <v>39087</v>
      </c>
      <c r="L5" s="165" t="str">
        <f>IFERROR(VLOOKUP(D5,DB!A:I,9,0),"")</f>
        <v>Latis</v>
      </c>
      <c r="M5" s="165"/>
      <c r="N5" s="165"/>
      <c r="O5" s="165"/>
      <c r="P5" s="165"/>
      <c r="Q5" s="165"/>
      <c r="R5" s="165"/>
      <c r="S5" s="165"/>
      <c r="T5" s="165"/>
      <c r="U5" s="165"/>
      <c r="V5" s="165"/>
      <c r="W5" s="165"/>
      <c r="X5" s="165"/>
      <c r="Y5" s="165"/>
      <c r="Z5" s="165"/>
      <c r="AA5" s="165"/>
      <c r="AB5" s="165"/>
      <c r="AC5" s="165"/>
      <c r="AD5" s="165"/>
      <c r="AE5" s="165"/>
      <c r="AF5" s="165"/>
      <c r="AG5" s="165"/>
      <c r="AH5" s="165"/>
      <c r="AI5" s="165"/>
      <c r="AJ5" s="165"/>
      <c r="AK5" s="165"/>
      <c r="AL5" s="165"/>
      <c r="AM5" s="165"/>
      <c r="AN5" s="165"/>
      <c r="AO5" s="165"/>
      <c r="AP5" s="165"/>
      <c r="AQ5" s="165"/>
      <c r="AR5" s="165"/>
      <c r="AS5" s="165"/>
      <c r="AT5" s="165"/>
      <c r="AU5" s="165"/>
      <c r="AV5" s="165"/>
      <c r="AW5" s="165"/>
      <c r="AX5" s="165"/>
      <c r="AY5" s="165"/>
      <c r="AZ5" s="165"/>
      <c r="BA5" s="165"/>
      <c r="BB5" s="165"/>
      <c r="BC5" s="165"/>
      <c r="BD5" s="165"/>
      <c r="BE5" s="165"/>
      <c r="BF5" s="165"/>
      <c r="BG5" s="165"/>
      <c r="BH5" s="165"/>
      <c r="BI5" s="165"/>
      <c r="BJ5" s="165"/>
      <c r="BK5" s="165"/>
      <c r="BL5" s="165"/>
      <c r="BM5" s="165"/>
      <c r="BN5" s="165"/>
      <c r="BO5" s="165"/>
      <c r="BP5" s="165"/>
      <c r="BQ5" s="165"/>
      <c r="BR5" s="165"/>
      <c r="BS5" s="165"/>
      <c r="BT5" s="165"/>
      <c r="BU5" s="165"/>
      <c r="BV5" s="165"/>
      <c r="BW5" s="165"/>
      <c r="BX5" s="165"/>
      <c r="BY5" s="165"/>
      <c r="BZ5" s="165"/>
      <c r="CA5" s="165"/>
      <c r="CB5" s="165"/>
      <c r="CC5" s="165"/>
      <c r="CD5" s="165"/>
      <c r="CE5" s="165"/>
      <c r="CF5" s="165"/>
      <c r="CG5" s="165"/>
      <c r="CH5" s="165"/>
      <c r="CI5" s="165"/>
      <c r="CJ5" s="165"/>
    </row>
    <row r="6" spans="1:88" ht="31.5" customHeight="1">
      <c r="A6" s="115"/>
      <c r="B6" s="18" t="str">
        <f>IFERROR(VLOOKUP(D6,DB!A:K,11,0),"")</f>
        <v/>
      </c>
      <c r="C6" s="18"/>
      <c r="D6" s="18"/>
      <c r="E6" s="116"/>
      <c r="F6" s="117"/>
      <c r="G6" s="118">
        <f ca="1">IFERROR(NOW()-F6,"-")</f>
        <v>45953.226915624997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45953.226915624997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45953.226915624997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45953.226915624997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45953.226915624997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45953.226915624997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45953.226915624997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45953.226915624997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45953.226915624997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45953.226915624997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45953.226915624997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45953.226915624997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45953.226915624997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45953.226915624997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45953.226915624997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45953.226915624997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45953.226915624997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45953.226915624997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45953.226915624997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45953.226915624997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45953.226915624997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45953.226915624997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45953.226915624997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45953.226915624997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45953.226915624997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45953.226915624997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45953.226915624997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45953.226915624997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45953.226915624997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45953.226915624997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45953.226915624997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45953.226915624997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45953.226915624997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45953.226915624997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45953.226915624997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45953.226915624997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45953.226915624997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45953.226915624997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45953.226915624997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45953.226915624997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45953.226915624997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45953.226915624997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45953.226915624997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45953.226915624997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45953.226915624997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45953.226915624997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45953.226915624997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45953.226915624997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45953.226915624997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45953.226915624997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1"/>
  <sheetViews>
    <sheetView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17499</v>
      </c>
      <c r="E2" s="18" t="s">
        <v>38998</v>
      </c>
      <c r="F2" s="20">
        <v>45953.219664351855</v>
      </c>
      <c r="G2" s="21">
        <f t="shared" ref="G2:G28" ca="1" si="0">IFERROR(NOW()-F2,"-")</f>
        <v>7.2513888881076127E-3</v>
      </c>
      <c r="H2" s="164">
        <v>45953.122557870367</v>
      </c>
      <c r="I2" s="19" t="str">
        <f>IFERROR(VLOOKUP(D2,DB!A:F,6,0),"")</f>
        <v>SCECO</v>
      </c>
      <c r="J2" s="18" t="str">
        <f>IFERROR(VLOOKUP(D2,DB!A:G,7,0),"")</f>
        <v>Dead</v>
      </c>
      <c r="K2" s="47" t="s">
        <v>39089</v>
      </c>
      <c r="L2" s="23" t="str">
        <f>IFERROR(VLOOKUP(D2,DB!A:I,9,0),"")</f>
        <v>Latis</v>
      </c>
    </row>
    <row r="3" spans="1:13" ht="15" customHeight="1">
      <c r="A3" s="19"/>
      <c r="B3" s="64" t="str">
        <f>IFERROR(VLOOKUP(D3,DB!A:K,11,0),"")</f>
        <v/>
      </c>
      <c r="C3" s="18"/>
      <c r="D3" s="18"/>
      <c r="E3" s="18"/>
      <c r="F3" s="20"/>
      <c r="G3" s="21">
        <f t="shared" ca="1" si="0"/>
        <v>45953.226915740743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45953.226915740743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45953.226915740743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45953.226915740743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45953.226915740743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45953.226915740743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45953.226915740743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45953.226915740743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45953.226915740743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45953.226915740743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45953.226915740743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45953.226915740743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45953.226915740743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45953.226915740743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45953.226915740743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45953.226915740743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45953.226915740743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45953.226915740743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45953.226915740743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45953.226915740743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45953.226915740743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45953.226915740743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45953.226915740743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45953.226915740743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45953.226915740743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45953.226915740743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ref="G29:G92" ca="1" si="1">IFERROR(NOW()-F29,"-")</f>
        <v>45953.226915740743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45953.226915740743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45953.226915740743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45953.226915740743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45953.226915740743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45953.226915740743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45953.226915740743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45953.226915740743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45953.226915740743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45953.226915740743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45953.226915740743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45953.226915740743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45953.226915740743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45953.226915740743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45953.226915740743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45953.226915740743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45953.226915740743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45953.226915740743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45953.226915740743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45953.226915740743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45953.226915740743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45953.226915740743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45953.226915740743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45953.226915740743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45953.226915740743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45953.226915740743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45953.226915740743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45953.226915740743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45953.226915740743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45953.226915740743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45953.226915740743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45953.226915740743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45953.226915740743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45953.226915740743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45953.226915740743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45953.226915740743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45953.226915740743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45953.226915740743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45953.226915740743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45953.226915740743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45953.226915740743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45953.226915740743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45953.226915740743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45953.226915740743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45953.226915740743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45953.226915740743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45953.226915740743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45953.226915740743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45953.226915740743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45953.226915740743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45953.226915740743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45953.226915740743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45953.226915740743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45953.226915740743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45953.226915740743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45953.226915740743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45953.226915740743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45953.226915740743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45953.226915740743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45953.226915740743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45953.226915740743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45953.226915740743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45953.226915740743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45953.226915740743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ref="G93:G156" ca="1" si="2">IFERROR(NOW()-F93,"-")</f>
        <v>45953.226915740743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45953.226915740743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45953.226915740743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45953.226915740743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45953.226915740743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45953.226915740743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45953.226915740743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45953.226915740743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45953.226915740743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45953.226915740743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45953.226915740743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45953.226915740743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45953.226915740743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45953.226915740743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45953.226915740743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45953.226915740743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45953.226915740743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45953.226915740743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45953.226915740743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45953.226915740743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45953.226915740743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45953.226915740743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45953.226915740743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45953.226915740743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45953.226915740743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45953.226915740743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45953.226915740743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45953.226915740743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45953.226915740743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45953.226915740743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45953.226915740743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45953.226915740743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45953.226915740743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45953.226915740743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45953.226915740743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45953.226915740743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45953.226915740743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45953.226915740743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45953.226915740743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45953.226915740743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45953.226915740743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45953.226915740743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45953.226915740743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45953.226915740743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45953.226915740743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45953.226915740743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45953.226915740743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45953.226915740743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45953.226915740743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45953.226915740743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45953.226915740743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45953.226915740743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45953.226915740743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45953.226915740743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45953.226915740743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45953.226915740743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45953.226915740743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45953.226915740743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45953.226915740743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45953.226915740743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45953.226915740743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45953.226915740743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45953.226915740743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45953.226915740743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ref="G157:G220" ca="1" si="3">IFERROR(NOW()-F157,"-")</f>
        <v>45953.226915740743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45953.226915740743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45953.226915740743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45953.226915740743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45953.226915740743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45953.226915740743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45953.226915740743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45953.226915740743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45953.226915740743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45953.226915740743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45953.226915740743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45953.226915740743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45953.226915740743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45953.226915740743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45953.226915740743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45953.226915740743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45953.226915740743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45953.226915740743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45953.226915740743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45953.226915740743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45953.226915740743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45953.226915740743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45953.226915740743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45953.226915740743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45953.226915740743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45953.226915740743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45953.226915740743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45953.226915740743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45953.226915740743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45953.226915740743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45953.226915740743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45953.226915740743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45953.226915740743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45953.226915740743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45953.226915740743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45953.226915740743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45953.226915740743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45953.226915740743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45953.226915740743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45953.226915740743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45953.226915740743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45953.226915740743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45953.226915740743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45953.226915740743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45953.226915740743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45953.226915740743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45953.226915740743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45953.226915740743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45953.226915740743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45953.226915740743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45953.226915740743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45953.226915740743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45953.226915740743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45953.226915740743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45953.226915740743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45953.226915740743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45953.226915740743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45953.226915740743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45953.226915740743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45953.226915740743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45953.226915740743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45953.226915740743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45953.226915740743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45953.226915740743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ref="G221:G284" ca="1" si="4">IFERROR(NOW()-F221,"-")</f>
        <v>45953.226915740743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45953.226915740743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45953.226915740743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45953.226915740743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45953.226915740743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45953.226915740743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45953.226915740743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45953.226915740743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45953.226915740743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45953.226915740743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45953.226915740743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45953.226915740743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45953.226915740743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45953.226915740743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45953.226915740743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45953.226915740743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45953.226915740743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45953.226915740743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45953.226915740743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45953.226915740743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45953.226915740743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45953.226915740743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45953.226915740743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45953.226915740743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45953.226915740743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45953.226915740743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45953.226915740743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45953.226915740743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45953.226915740743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45953.226915740743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45953.226915740743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45953.226915740743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45953.226915740743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45953.226915740743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45953.226915740743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45953.226915740743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45953.226915740743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45953.226915740743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45953.226915740743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45953.226915740743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45953.226915740743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45953.226915740743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45953.226915740743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45953.226915740743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45953.226915740743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45953.226915740743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45953.226915740743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45953.226915740743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45953.226915740743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45953.226915740743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45953.226915740743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45953.226915740743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45953.226915740743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45953.226915740743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45953.226915740743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45953.226915740743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45953.226915740743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45953.226915740743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45953.226915740743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45953.226915740743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45953.226915740743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45953.226915740743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45953.226915740743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45953.226915740743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ref="G285:G348" ca="1" si="5">IFERROR(NOW()-F285,"-")</f>
        <v>45953.226915740743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45953.226915740743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45953.226915740743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45953.226915740743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45953.226915740743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45953.226915740743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45953.226915740743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45953.226915740743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45953.226915740743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45953.226915740743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45953.226915740743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45953.226915740743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45953.226915740743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45953.226915740743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45953.226915740743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45953.226915740743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45953.226915740743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45953.226915740743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45953.226915740743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45953.226915740743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45953.226915740743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45953.226915740743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45953.226915740743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45953.226915740743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45953.226915740743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45953.226915740743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45953.226915740743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45953.226915740743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45953.226915740743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45953.226915740743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45953.226915740743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45953.226915740743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45953.226915740743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45953.226915740743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45953.226915740743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45953.226915740743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45953.226915740743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45953.226915740743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45953.226915740743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45953.226915740743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45953.226915740743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45953.226915740743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45953.226915740743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45953.226915740743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45953.226915740743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45953.226915740743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45953.226915740743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45953.226915740743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45953.226915740743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45953.226915740743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45953.226915740743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45953.226915740743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45953.226915740743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45953.226915740743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45953.226915740743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45953.226915740743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45953.226915740743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45953.226915740743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45953.226915740743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45953.226915740743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45953.226915740743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45953.226915740743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45953.226915740743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45953.226915740743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ref="G349:G412" ca="1" si="6">IFERROR(NOW()-F349,"-")</f>
        <v>45953.226915740743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45953.226915740743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45953.226915740743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45953.226915740743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45953.226915740743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45953.226915740743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45953.226915740743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45953.226915740743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45953.226915740743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45953.226915740743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45953.226915740743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45953.226915740743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45953.226915740743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45953.226915740743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45953.226915740743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45953.226915740743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45953.226915740743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45953.226915740743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45953.226915740743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45953.226915740743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45953.226915740743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45953.226915740743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45953.226915740743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45953.226915740743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45953.226915740743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45953.226915740743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45953.226915740743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45953.226915740743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45953.226915740743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45953.226915740743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45953.226915740743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45953.226915740743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45953.226915740743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45953.226915740743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45953.226915740743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45953.226915740743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45953.226915740743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45953.226915740743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45953.226915740743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45953.226915740743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45953.226915740743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45953.226915740743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45953.226915740743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45953.226915740743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45953.226915740743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45953.226915740743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45953.226915740743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45953.226915740743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45953.226915740743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45953.226915740743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45953.226915740743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45953.226915740743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45953.226915740743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45953.226915740743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45953.226915740743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45953.226915740743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45953.226915740743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45953.226915740743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45953.226915740743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45953.226915740743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45953.226915740743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45953.226915740743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45953.226915740743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45953.226915740743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ref="G413:G476" ca="1" si="7">IFERROR(NOW()-F413,"-")</f>
        <v>45953.226915740743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45953.226915740743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45953.226915740743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45953.226915740743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45953.226915740743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45953.226915740743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45953.226915740743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45953.226915740743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45953.226915740743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45953.226915740743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45953.226915740743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45953.226915740743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45953.226915740743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45953.226915740743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45953.226915740743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45953.226915740743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45953.226915740743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45953.226915740743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45953.226915740743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45953.226915740743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45953.226915740743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45953.226915740743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45953.226915740743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45953.226915740743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45953.226915740743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45953.226915740743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45953.226915740743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45953.226915740743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45953.226915740743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45953.226915740743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45953.226915740743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45953.226915740743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45953.226915740743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45953.226915740743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45953.226915740743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45953.226915740743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45953.226915740743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45953.226915740743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45953.226915740743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45953.226915740743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45953.226915740743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45953.226915740743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45953.226915740743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45953.226915740743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45953.226915740743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45953.226915740743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45953.226915740743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45953.226915740743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45953.226915740743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45953.226915740743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45953.226915740743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45953.226915740743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45953.226915740743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45953.226915740743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45953.226915740743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45953.226915740743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45953.226915740743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45953.226915740743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45953.226915740743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45953.226915740743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45953.226915740743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45953.226915740743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45953.226915740743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45953.226915740743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ref="G477:G540" ca="1" si="8">IFERROR(NOW()-F477,"-")</f>
        <v>45953.226915740743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45953.226915740743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45953.226915740743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45953.226915740743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45953.226915740743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45953.226915740743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45953.226915740743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45953.226915740743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45953.226915740743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45953.226915740743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45953.226915740743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45953.226915740743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45953.226915740743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45953.226915740743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45953.226915740743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45953.226915740743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45953.226915740743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45953.226915740743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45953.226915740743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45953.226915740743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45953.226915740743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45953.226915740743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45953.226915740743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45953.226915740743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45953.226915740743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45953.226915740743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45953.226915740743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45953.226915740743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45953.226915740743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45953.226915740743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45953.226915740743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45953.226915740743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45953.226915740743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45953.226915740743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45953.226915740743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45953.226915740743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45953.226915740743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45953.226915740743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45953.226915740743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45953.226915740743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45953.226915740743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45953.226915740743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45953.226915740743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45953.226915740743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45953.226915740743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45953.226915740743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45953.226915740743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45953.226915740743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45953.226915740743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45953.226915740743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45953.226915740743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45953.226915740743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45953.226915740743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45953.226915740743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45953.226915740743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45953.226915740743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45953.226915740743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45953.226915740743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45953.226915740743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45953.226915740743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45953.226915740743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45953.226915740743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45953.226915740743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45953.226915740743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ref="G541:G604" ca="1" si="9">IFERROR(NOW()-F541,"-")</f>
        <v>45953.226915740743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45953.226915740743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45953.226915740743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45953.226915740743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45953.226915740743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45953.226915740743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45953.226915740743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45953.226915740743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45953.226915740743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45953.226915740743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45953.226915740743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45953.226915740743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45953.226915740743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45953.226915740743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45953.226915740743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45953.226915740743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45953.226915740743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45953.226915740743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45953.226915740743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45953.226915740743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45953.226915740743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45953.226915740743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45953.226915740743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45953.226915740743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45953.226915740743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45953.226915740743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45953.226915740743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45953.226915740743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45953.226915740743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45953.226915740743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45953.226915740743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45953.226915740743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45953.226915740743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45953.226915740743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45953.226915740743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45953.226915740743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45953.226915740743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45953.226915740743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45953.226915740743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45953.226915740743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45953.226915740743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45953.226915740743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45953.226915740743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45953.226915740743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45953.226915740743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45953.226915740743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45953.226915740743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45953.226915740743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45953.226915740743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45953.226915740743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45953.226915740743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45953.226915740743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45953.226915740743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45953.226915740743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45953.226915740743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45953.226915740743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45953.226915740743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45953.226915740743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45953.226915740743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45953.226915740743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45953.226915740743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45953.226915740743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45953.226915740743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45953.226915740743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ref="G605:G668" ca="1" si="10">IFERROR(NOW()-F605,"-")</f>
        <v>45953.226915740743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45953.226915740743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45953.226915740743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45953.226915740743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45953.226915740743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45953.226915740743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45953.226915740743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45953.226915740743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45953.226915740743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45953.226915740743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45953.226915740743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45953.226915740743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45953.226915740743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45953.226915740743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45953.226915740743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45953.226915740743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45953.226915740743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45953.226915740743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45953.226915740743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45953.226915740743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45953.226915740743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45953.226915740743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45953.226915740743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45953.226915740743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45953.226915740743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45953.226915740743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45953.226915740743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45953.226915740743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45953.226915740743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45953.226915740743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45953.226915740743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45953.226915740743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45953.226915740743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45953.226915740743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45953.226915740743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45953.226915740743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45953.226915740743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45953.226915740743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45953.226915740743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45953.226915740743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45953.226915740743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45953.226915740743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45953.226915740743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45953.226915740743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45953.226915740743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45953.226915740743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45953.226915740743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45953.226915740743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45953.226915740743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45953.226915740743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45953.226915740743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45953.226915740743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45953.226915740743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45953.226915740743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45953.226915740743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45953.226915740743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45953.226915740743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45953.226915740743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45953.226915740743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45953.226915740743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45953.226915740743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45953.226915740743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45953.226915740743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45953.226915740743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ref="G669:G732" ca="1" si="11">IFERROR(NOW()-F669,"-")</f>
        <v>45953.226915740743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45953.226915740743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45953.226915740743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45953.226915740743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45953.226915740743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45953.226915740743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45953.226915740743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45953.226915740743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45953.226915740743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45953.226915740743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45953.226915740743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45953.226915740743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45953.226915740743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45953.226915740743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45953.226915740743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45953.226915740743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45953.226915740743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45953.226915740743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45953.226915740743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45953.226915740743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45953.226915740743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45953.226915740743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45953.226915740743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45953.226915740743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45953.226915740743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45953.226915740743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45953.226915740743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45953.226915740743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45953.226915740743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45953.226915740743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45953.226915740743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45953.226915740743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45953.226915740743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45953.226915740743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45953.226915740743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45953.226915740743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45953.226915740743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45953.226915740743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45953.226915740743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45953.226915740743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45953.226915740743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45953.226915740743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45953.226915740743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45953.226915740743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45953.226915740743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45953.226915740743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45953.226915740743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45953.226915740743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45953.226915740743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45953.226915740743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45953.226915740743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45953.226915740743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45953.226915740743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45953.226915740743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45953.226915740743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45953.226915740743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45953.226915740743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45953.226915740743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45953.226915740743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45953.226915740743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45953.226915740743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45953.226915740743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45953.226915740743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45953.226915740743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ref="G733:G796" ca="1" si="12">IFERROR(NOW()-F733,"-")</f>
        <v>45953.226915740743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45953.226915740743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45953.226915740743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45953.226915740743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45953.226915740743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45953.226915740743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45953.226915740743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45953.226915740743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45953.226915740743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45953.226915740743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45953.226915740743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45953.226915740743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45953.226915740743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45953.226915740743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45953.226915740743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45953.226915740743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45953.226915740743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45953.226915740743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45953.226915740743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45953.226915740743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45953.226915740743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45953.226915740743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45953.226915740743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45953.226915740743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45953.226915740743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45953.226915740743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45953.226915740743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45953.226915740743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45953.226915740743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45953.226915740743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45953.226915740743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45953.226915740743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45953.226915740743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45953.226915740743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45953.226915740743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45953.226915740743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45953.226915740743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45953.226915740743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45953.226915740743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45953.226915740743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45953.226915740743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45953.226915740743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45953.226915740743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45953.226915740743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45953.226915740743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45953.226915740743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45953.226915740743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45953.226915740743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45953.226915740743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45953.226915740743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45953.226915740743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45953.226915740743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45953.226915740743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45953.226915740743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45953.226915740743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45953.226915740743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45953.226915740743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45953.226915740743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45953.226915740743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45953.226915740743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45953.226915740743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45953.226915740743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45953.226915740743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45953.226915740743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ref="G797:G860" ca="1" si="13">IFERROR(NOW()-F797,"-")</f>
        <v>45953.226915740743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45953.226915740743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45953.226915740743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45953.226915740743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45953.226915740743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45953.226915740743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45953.226915740743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45953.226915740743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45953.226915740743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45953.226915740743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45953.226915740743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45953.226915740743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45953.226915740743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45953.226915740743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45953.226915740743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45953.226915740743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45953.226915740743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45953.226915740743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45953.226915740743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45953.226915740743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45953.226915740743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45953.226915740743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45953.226915740743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45953.226915740743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45953.226915740743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45953.226915740743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45953.226915740743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45953.226915740743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45953.226915740743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45953.226915740743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45953.226915740743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45953.226915740743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45953.226915740743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45953.226915740743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45953.226915740743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45953.226915740743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45953.226915740743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45953.226915740743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45953.226915740743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45953.226915740743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45953.226915740743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45953.226915740743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45953.226915740743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45953.226915740743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45953.226915740743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45953.226915740743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45953.226915740743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45953.226915740743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45953.226915740743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45953.226915740743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45953.226915740743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45953.226915740743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45953.226915740743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45953.226915740743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45953.226915740743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45953.226915740743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45953.226915740743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45953.226915740743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45953.226915740743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45953.226915740743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45953.226915740743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45953.226915740743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45953.226915740743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45953.226915740743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ref="G861:G924" ca="1" si="14">IFERROR(NOW()-F861,"-")</f>
        <v>45953.226915740743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45953.226915740743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45953.226915740743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45953.226915740743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45953.226915740743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45953.226915740743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45953.226915740743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45953.226915740743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45953.226915740743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45953.226915740743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45953.226915740743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45953.226915740743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45953.226915740743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45953.226915740743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45953.226915740743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45953.226915740743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45953.226915740743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45953.226915740743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45953.226915740743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45953.226915740743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45953.226915740743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45953.226915740743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45953.226915740743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45953.226915740743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45953.226915740743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45953.226915740743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45953.226915740743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45953.226915740743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45953.226915740743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45953.226915740743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45953.226915740743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45953.226915740743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45953.226915740743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45953.226915740743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45953.226915740743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45953.226915740743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45953.226915740743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45953.226915740743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45953.226915740743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45953.226915740743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45953.226915740743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45953.226915740743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45953.226915740743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45953.226915740743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45953.226915740743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45953.226915740743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45953.226915740743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45953.226915740743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45953.226915740743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45953.226915740743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45953.226915740743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45953.226915740743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45953.226915740743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45953.226915740743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45953.226915740743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45953.226915740743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45953.226915740743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45953.226915740743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45953.226915740743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45953.226915740743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45953.226915740743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45953.226915740743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45953.226915740743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45953.226915740743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ref="G925:G988" ca="1" si="15">IFERROR(NOW()-F925,"-")</f>
        <v>45953.226915740743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45953.226915740743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45953.226915740743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45953.226915740743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45953.226915740743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45953.226915740743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45953.226915740743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45953.226915740743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45953.226915740743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45953.226915740743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45953.226915740743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45953.226915740743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45953.226915740743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45953.226915740743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45953.226915740743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45953.226915740743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45953.226915740743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45953.226915740743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45953.226915740743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45953.226915740743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45953.226915740743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45953.226915740743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45953.226915740743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45953.226915740743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45953.226915740743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45953.226915740743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45953.226915740743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45953.226915740743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45953.226915740743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45953.226915740743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45953.226915740743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45953.226915740743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45953.226915740743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45953.226915740743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45953.226915740743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45953.226915740743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45953.226915740743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45953.226915740743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45953.226915740743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45953.226915740743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45953.226915740743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45953.226915740743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45953.226915740743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45953.226915740743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45953.226915740743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45953.226915740743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45953.226915740743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45953.226915740743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45953.226915740743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45953.226915740743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45953.226915740743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45953.226915740743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45953.226915740743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45953.226915740743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45953.226915740743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45953.226915740743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45953.226915740743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45953.226915740743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45953.226915740743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45953.226915740743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45953.226915740743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45953.226915740743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45953.226915740743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45953.226915740743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ref="G989:G1052" ca="1" si="16">IFERROR(NOW()-F989,"-")</f>
        <v>45953.226915740743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45953.226915740743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45953.226915740743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45953.226915740743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45953.226915740743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45953.226915740743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45953.226915740743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45953.226915740743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45953.226915740743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45953.226915740743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45953.226915740743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45953.226915740743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45953.226915740743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45953.226915740743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45953.226915740743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45953.226915740743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45953.226915740743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45953.226915740743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45953.226915740743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45953.226915740743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45953.226915740743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45953.226915740743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45953.226915740743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45953.226915740743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45953.226915740743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45953.226915740743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45953.226915740743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45953.226915740743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45953.226915740743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45953.226915740743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45953.226915740743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45953.226915740743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45953.226915740743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45953.226915740743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45953.226915740743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45953.226915740743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45953.226915740743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45953.226915740743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45953.226915740743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45953.226915740743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45953.226915740743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45953.226915740743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45953.226915740743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45953.226915740743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45953.226915740743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45953.226915740743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45953.226915740743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45953.226915740743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45953.226915740743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45953.226915740743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45953.226915740743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45953.226915740743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45953.226915740743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45953.226915740743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45953.226915740743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45953.226915740743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45953.226915740743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45953.226915740743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45953.226915740743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45953.226915740743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45953.226915740743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45953.226915740743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45953.226915740743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45953.226915740743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ref="G1053:G1116" ca="1" si="17">IFERROR(NOW()-F1053,"-")</f>
        <v>45953.226915740743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45953.226915740743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45953.226915740743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45953.226915740743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45953.226915740743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45953.226915740743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45953.226915740743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45953.226915740743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45953.226915740743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45953.226915740743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45953.226915740743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45953.226915740743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45953.226915740743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45953.226915740743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45953.226915740743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45953.226915740743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45953.226915740743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45953.226915740743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45953.226915740743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45953.226915740743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45953.226915740743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45953.226915740743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45953.226915740743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45953.226915740743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45953.226915740743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45953.226915740743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45953.226915740743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45953.226915740743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45953.226915740743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45953.226915740743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45953.226915740743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45953.226915740743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45953.226915740743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45953.226915740743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45953.226915740743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45953.226915740743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45953.226915740743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45953.226915740743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45953.226915740743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45953.226915740743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45953.226915740743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45953.226915740743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45953.226915740743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45953.226915740743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45953.226915740743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45953.226915740743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45953.226915740743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45953.226915740743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45953.226915740743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45953.226915740743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45953.226915740743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45953.226915740743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45953.226915740743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45953.226915740743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45953.226915740743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45953.226915740743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45953.226915740743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45953.226915740743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45953.226915740743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45953.226915740743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45953.226915740743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45953.226915740743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45953.226915740743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45953.226915740743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ref="G1117:G1131" ca="1" si="18">IFERROR(NOW()-F1117,"-")</f>
        <v>45953.226915740743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45953.226915740743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45953.226915740743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45953.226915740743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45953.226915740743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45953.226915740743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45953.226915740743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45953.226915740743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45953.226915740743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45953.226915740743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45953.226915740743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45953.226915740743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45953.226915740743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45953.226915740743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45953.226915740743</v>
      </c>
      <c r="H1131" s="22"/>
      <c r="I1131" s="19" t="str">
        <f>IFERROR(VLOOKUP(D1131,DB!A:F,6,0),"")</f>
        <v/>
      </c>
      <c r="J1131" s="18" t="str">
        <f>IFERROR(VLOOKUP(D1131,DB!A:G,7,0),"")</f>
        <v/>
      </c>
      <c r="K1131" s="47"/>
      <c r="L1131" s="23" t="str">
        <f>IFERROR(VLOOKUP(D1131,DB!A:I,9,0),"")</f>
        <v/>
      </c>
    </row>
  </sheetData>
  <dataValidations count="2">
    <dataValidation allowBlank="1" showInputMessage="1" showErrorMessage="1" sqref="E1" xr:uid="{5914219A-CB83-432D-936A-CC0CB6F3982A}"/>
    <dataValidation type="list" allowBlank="1" showInputMessage="1" showErrorMessage="1" sqref="E2:E11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249.74619803240057</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45953.226915624997</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45953.226915624997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45953.226915624997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45953.226915624997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45953.226915624997</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45953.226915624997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45953.226915624997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45953.226915624997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45953.226915624997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45953.226915624997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45953.226915624997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45953.226915624997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45953.226915624997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45953.226915624997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45953.226915624997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45953.226915624997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45953.226915624997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45953.226915624997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45953.226915624997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45953.226915624997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45953.226915624997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45953.226915624997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45953.226915624997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45953.226915624997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45953.226915624997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45953.226915624997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45953.226915624997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45953.226915624997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45953.226915624997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45953.226915624997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45953.226915624997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45953.226915624997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45953.226915624997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45953.226915624997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45953.226915624997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45953.226915624997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45953.226915624997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45953.226915624997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45953.226915624997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45953.226915624997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45953.226915624997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45953.226915624997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45953.226915624997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45953.226915624997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45953.226915624997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45953.226915624997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45953.226915624997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45953.226915624997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45953.226915624997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45953.226915624997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45953.226915624997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45953.226915624997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45953.226915624997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45953.226915624997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45953.226915624997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45953.226915624997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45953.226915624997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45953.226915624997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45953.226915624997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45953.226915624997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45953.226915624997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45953.226915624997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45953.226915624997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45953.226915624997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45953.226915624997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45953.226915624997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45953.226915624997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45953.226915624997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45953.226915624997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45953.226915624997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45953.226915624997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45953.226915624997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45953.226915624997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45953.226915624997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45953.226915624997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45953.226915624997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45953.226915624997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45953.226915624997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45953.226915624997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45953.226915624997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45953.226915624997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45953.226915624997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45953.226915624997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45953.226915624997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45953.226915624997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45953.226915624997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45953.226915624997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45953.226915624997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45953.226915624997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45953.226915624997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45953.226915624997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45953.226915624997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45953.226915624997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45953.226915624997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45953.226915624997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45953.226915624997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45953.226915624997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45953.226915624997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45953.226915624997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45953.226915624997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45953.226915624997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45953.226915624997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45953.226915624997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45953.226915624997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45953.226915624997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45953.226915624997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45953.226915624997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45953.226915624997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45953.226915624997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45953.226915624997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45953.226915624997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45953.226915624997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45953.226915624997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45953.226915624997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45953.226915624997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45953.226915624997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45953.226915624997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45953.226915624997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45953.226915624997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45953.226915624997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45953.226915624997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45953.226915624997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45953.226915624997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45953.226915624997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45953.226915624997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45953.226915624997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45953.226915624997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45953.226915624997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45953.226915624997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45953.226915624997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45953.226915624997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45953.226915624997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45953.226915624997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45953.226915624997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45953.226915624997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45953.226915624997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45953.226915624997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45953.226915624997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45953.226915624997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45953.226915624997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45953.226915624997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45953.226915624997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45953.226915624997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45953.226915624997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45953.226915624997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45953.226915624997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45953.226915624997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45953.226915624997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45953.226915624997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45953.226915624997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45953.226915624997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45953.226915624997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45953.226915624997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45953.226915624997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45953.226915624997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45953.226915624997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45953.226915624997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45953.226915624997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45953.226915624997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45953.226915624997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45953.226915624997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45953.226915624997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45953.226915624997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45953.226915624997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45953.226915624997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45953.226915624997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45953.226915624997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45953.226915624997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45953.226915624997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45953.226915624997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45953.226915624997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45953.226915624997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45953.226915624997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45953.226915624997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45953.226915624997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45953.226915624997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45953.226915624997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45953.226915624997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45953.226915624997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45953.226915624997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45953.226915624997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45953.226915624997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45953.226915624997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45953.226915624997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45953.226915624997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45953.226915624997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45953.226915624997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45953.226915624997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45953.226915624997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45953.226915624997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45953.226915624997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45953.226915624997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45953.226915624997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45953.226915624997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45953.226915624997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45953.226915624997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45953.226915624997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45953.226915624997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45953.226915624997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45953.226915624997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45953.226915624997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45953.226915624997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45953.226915624997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45953.226915624997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45953.226915624997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45953.226915624997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45953.226915624997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45953.226915624997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45953.226915624997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45953.226915624997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45953.226915624997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45953.226915624997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45953.226915624997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45953.226915624997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45953.226915624997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45953.226915624997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45953.226915624997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45953.226915624997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45953.226915624997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45953.226915624997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45953.226915624997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45953.226915624997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45953.226915624997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45953.226915624997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45953.226915624997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45953.226915624997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45953.226915624997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45953.226915624997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45953.226915624997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45953.226915624997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45953.226915624997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45953.226915624997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45953.226915624997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45953.226915624997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45953.226915624997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45953.226915624997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45953.226915624997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45953.226915624997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45953.226915624997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45953.226915624997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45953.226915624997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45953.226915624997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45953.226915624997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45953.226915624997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45953.226915624997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45953.226915624997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45953.226915624997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45953.226915624997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45953.226915624997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45953.226915624997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45953.226915624997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45953.226915624997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45953.226915624997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45953.226915624997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45953.226915624997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45953.226915624997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45953.226915624997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45953.226915624997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45953.226915624997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45953.226915624997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45953.226915624997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45953.226915624997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45953.226915624997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45953.226915624997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45953.226915624997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45953.226915624997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45953.226915624997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45953.226915624997</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45953.226915624997</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tabSelected="1" workbookViewId="0">
      <selection activeCell="B11" sqref="B11"/>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61.394855439808453</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27.038038310180127</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8.4553415509217302</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4.565804513884359</v>
      </c>
      <c r="H5" s="155">
        <v>45948.661111111112</v>
      </c>
      <c r="I5" s="154" t="str">
        <f>IFERROR(VLOOKUP(D5,DB!A:F,6,0),"")</f>
        <v>SCECO</v>
      </c>
      <c r="J5" s="154" t="str">
        <f>IFERROR(VLOOKUP(D5,DB!A:G,7,0),"")</f>
        <v>Dead</v>
      </c>
      <c r="K5" s="154" t="s">
        <v>39099</v>
      </c>
      <c r="L5" s="154" t="str">
        <f>IFERROR(VLOOKUP(D5,DB!A:I,9,0),"")</f>
        <v>Latis</v>
      </c>
    </row>
    <row r="6" spans="1:13" ht="15">
      <c r="A6" s="154" t="s">
        <v>39100</v>
      </c>
      <c r="B6" s="154" t="str">
        <f>IFERROR(VLOOKUP(D6,DB!A:K,11,0),"")</f>
        <v>R5</v>
      </c>
      <c r="C6" s="154">
        <v>2</v>
      </c>
      <c r="D6" s="154" t="s">
        <v>36318</v>
      </c>
      <c r="E6" s="154" t="s">
        <v>38998</v>
      </c>
      <c r="F6" s="155">
        <v>45953.053460648145</v>
      </c>
      <c r="G6" s="156">
        <f ca="1">IFERROR(NOW()-F6,"")</f>
        <v>0.17345497685164446</v>
      </c>
      <c r="H6" s="155">
        <v>45953.046793981484</v>
      </c>
      <c r="I6" s="154" t="str">
        <f>IFERROR(VLOOKUP(D6,DB!A:F,6,0),"")</f>
        <v>Generator-SG</v>
      </c>
      <c r="J6" s="154" t="str">
        <f>IFERROR(VLOOKUP(D6,DB!A:G,7,0),"")</f>
        <v>Vandalized</v>
      </c>
      <c r="K6" s="154" t="s">
        <v>39101</v>
      </c>
      <c r="L6" s="154" t="str">
        <f>IFERROR(VLOOKUP(D6,DB!A:I,9,0),"")</f>
        <v>Latis</v>
      </c>
    </row>
    <row r="7" spans="1:13" ht="15">
      <c r="A7" s="161"/>
      <c r="B7" s="161" t="str">
        <f>IFERROR(VLOOKUP(D7,DB!A:K,11,0),"")</f>
        <v/>
      </c>
      <c r="C7" s="161"/>
      <c r="D7" s="161"/>
      <c r="E7" s="161"/>
      <c r="F7" s="162"/>
      <c r="G7" s="163">
        <f ca="1">IFERROR(NOW()-F7,"")</f>
        <v>45953.226915624997</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45953.226915624997</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45953.226915624997</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45953.226915624997</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45953.226915624997</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45953.226915624997</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45953.226915624997</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45953.226915624997</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45953.226915624997</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45953.226915624997</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45953.226915624997</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45953.226915624997</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45953.226915624997</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45953.226915624997</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45953.226915624997</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45953.226915624997</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45953.226915624997</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45953.226915624997</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45953.226915624997</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45953.226915624997</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45953.226915624997</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45953.226915624997</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45953.226915624997</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45953.226915624997</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45953.226915624997</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45953.226915624997</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45953.226915624997</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45953.226915624997</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45953.226915624997</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45953.226915624997</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45953.226915624997</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45953.226915624997</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45953.226915624997</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45953.226915624997</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45953.226915624997</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45953.226915624997</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45953.226915624997</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45953.226915624997</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45953.226915624997</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45953.226915624997</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45953.226915624997</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45953.226915624997</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45953.226915624997</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45953.226915624997</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45953.226915624997</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45953.226915624997</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45953.226915624997</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45953.226915624997</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45953.226915624997</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45953.226915624997</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45953.226915624997</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45953.226915624997</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45953.226915624997</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45953.226915624997</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45953.226915624997</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45953.226915624997</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45953.226915624997</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45953.226915624997</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45953.226915624997</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45953.226915624997</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45953.226915624997</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45953.226915624997</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45953.226915624997</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45953.226915624997</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45953.226915624997</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45953.226915624997</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45953.226915624997</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45953.226915624997</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45953.226915624997</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45953.226915624997</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45953.226915624997</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45953.226915624997</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45953.226915624997</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45953.226915624997</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45953.226915624997</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45953.226915624997</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45953.226915624997</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45953.226915624997</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45953.226915624997</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45953.226915624997</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45953.226915624997</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45953.226915624997</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45953.226915624997</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45953.226915624997</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45953.226915624997</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45953.226915624997</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45953.226915624997</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45953.226915624997</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45953.226915624997</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45953.226915624997</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45953.226915624997</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45953.226915624997</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45953.226915624997</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45953.226915624997</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45953.226915624997</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45953.226915624997</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45953.226915624997</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45953.226915624997</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45953.226915624997</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45953.226915624997</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45953.226915624997</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45953.226915624997</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45953.226915624997</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45953.226915624997</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45953.226915624997</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45953.226915624997</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45953.226915624997</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45953.226915624997</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45953.226915624997</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45953.226915624997</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45953.226915624997</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45953.226915624997</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45953.226915624997</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45953.226915624997</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45953.226915624997</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45953.226915624997</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45953.226915624997</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45953.226915624997</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45953.226915624997</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45953.226915624997</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45953.226915624997</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45953.226915624997</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45953.226915624997</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45953.226915624997</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45953.226915624997</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45953.226915624997</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45953.226915624997</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45953.226915624997</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45953.226915624997</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45953.226915624997</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45953.226915624997</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45953.226915624997</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45953.226915624997</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45953.226915624997</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45953.226915624997</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45953.226915624997</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45953.226915624997</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45953.226915624997</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45953.226915624997</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45953.226915624997</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45953.226915624997</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45953.226915624997</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45953.226915624997</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45953.226915624997</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45953.226915624997</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45953.226915624997</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45953.226915624997</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45953.226915624997</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45953.226915624997</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45953.226915624997</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45953.226915624997</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45953.226915624997</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45953.226915624997</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45953.226915624997</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45953.226915624997</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45953.226915624997</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45953.226915624997</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45953.226915624997</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45953.226915624997</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45953.226915624997</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45953.226915624997</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45953.226915624997</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45953.226915624997</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45953.226915624997</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45953.226915624997</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45953.226915624997</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45953.226915624997</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45953.226915624997</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45953.226915624997</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45953.226915624997</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45953.226915624997</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45953.226915624997</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45953.226915624997</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45953.226915624997</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45953.226915624997</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45953.226915624997</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45953.226915624997</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45953.226915624997</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45953.226915624997</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45953.226915624997</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45953.226915624997</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45953.226915624997</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45953.226915624997</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45953.226915624997</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45953.226915624997</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45953.226915624997</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45953.226915624997</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45953.226915624997</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45953.226915624997</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45953.226915624997</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45953.226915624997</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45953.226915624997</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45953.226915624997</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45953.226915624997</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45953.226915624997</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45953.226915624997</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45953.226915624997</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45953.226915624997</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45953.226915624997</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45953.226915624997</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45953.226915624997</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45953.226915624997</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45953.226915624997</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45953.226915624997</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45953.226915624997</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45953.226915624997</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45953.226915624997</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45953.226915624997</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45953.226915624997</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45953.226915624997</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45953.226915624997</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45953.226915624997</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45953.226915624997</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45953.226915624997</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45953.226915624997</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45953.226915624997</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45953.226915624997</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45953.226915624997</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45953.226915624997</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45953.226915624997</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45953.226915624997</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45953.226915624997</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45953.226915624997</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45953.226915624997</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45953.226915624997</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45953.226915624997</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45953.226915624997</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45953.226915624997</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45953.226915624997</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45953.226915624997</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45953.226915624997</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45953.226915624997</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45953.226915624997</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45953.226915624997</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45953.226915624997</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45953.226915624997</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45953.226915624997</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45953.226915624997</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45953.226915624997</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45953.226915624997</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45953.226915624997</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45953.226915624997</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45953.226915624997</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45953.226915624997</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45953.226915624997</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45953.226915624997</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45953.226915624997</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45953.226915624997</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45953.226915624997</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45953.226915624997</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45953.226915624997</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45953.226915624997</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45953.226915624997</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45953.226915624997</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45953.226915624997</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45953.226915624997</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45953.226915624997</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45953.226915624997</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45953.226915624997</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45953.226915624997</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45953.226915624997</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45953.226915624997</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45953.226915624997</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45953.226915624997</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45953.226915624997</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45953.226915624997</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45953.226915624997</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45953.226915624997</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45953.226915624997</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45953.226915624997</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45953.226915624997</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45953.226915624997</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45953.226915624997</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45953.226915624997</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45953.226915624997</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45953.226915624997</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45953.226915624997</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45953.226915624997</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45953.226915624997</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45953.226915624997</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45953.226915624997</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45953.226915624997</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45953.226915624997</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45953.226915624997</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45953.226915624997</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45953.226915624997</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45953.226915624997</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45953.226915624997</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45953.226915624997</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45953.226915624997</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45953.226915624997</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45953.226915624997</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45953.226915624997</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45953.226915624997</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45953.226915624997</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45953.226915624997</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45953.226915624997</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45953.226915624997</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45953.226915624997</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45953.226915624997</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45953.226915624997</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45953.226915624997</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45953.226915624997</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45953.226915624997</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45953.226915624997</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45953.226915624997</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45953.226915624997</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45953.226915624997</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45953.226915624997</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45953.226915624997</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45953.226915624997</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45953.226915624997</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45953.226915624997</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45953.226915624997</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45953.226915624997</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45953.226915624997</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45953.226915624997</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45953.226915624997</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45953.226915624997</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45953.226915624997</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45953.226915624997</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45953.226915624997</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45953.226915624997</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45953.226915624997</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45953.226915624997</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45953.226915624997</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45953.226915624997</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45953.226915624997</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45953.226915624997</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45953.226915624997</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45953.226915624997</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45953.226915624997</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45953.226915624997</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45953.226915624997</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45953.226915624997</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45953.226915624997</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45953.226915624997</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45953.226915624997</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45953.226915624997</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45953.226915624997</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45953.226915624997</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45953.226915624997</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45953.226915624997</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45953.226915624997</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45953.226915624997</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45953.226915624997</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45953.226915624997</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45953.226915624997</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45953.226915624997</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45953.226915624997</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45953.226915624997</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45953.226915624997</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45953.226915624997</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45953.226915624997</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45953.226915624997</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45953.226915624997</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45953.226915624997</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45953.226915624997</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45953.226915624997</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45953.226915624997</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45953.226915624997</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45953.226915624997</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45953.226915624997</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45953.226915624997</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45953.226915624997</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45953.226915624997</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45953.226915624997</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45953.226915624997</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45953.226915624997</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45953.226915624997</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45953.226915624997</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45953.226915624997</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45953.226915624997</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45953.226915624997</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45953.226915624997</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45953.226915624997</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45953.226915624997</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45953.226915624997</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45953.226915624997</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45953.226915624997</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45953.226915624997</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45953.226915624997</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45953.226915624997</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45953.226915624997</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45953.226915624997</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45953.226915624997</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45953.226915624997</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45953.226915624997</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45953.226915624997</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45953.226915624997</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45953.226915624997</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45953.226915624997</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45953.226915624997</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45953.226915624997</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45953.226915624997</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45953.226915624997</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45953.226915624997</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45953.226915624997</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45953.226915624997</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45953.226915624997</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45953.226915624997</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45953.226915624997</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45953.226915624997</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45953.226915624997</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45953.226915624997</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45953.226915624997</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45953.226915624997</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45953.226915624997</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45953.226915624997</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45953.226915624997</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45953.226915624997</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45953.226915624997</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45953.226915624997</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45953.226915624997</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45953.226915624997</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45953.226915624997</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45953.226915624997</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45953.226915624997</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45953.226915624997</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45953.226915624997</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45953.226915624997</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45953.226915624997</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45953.226915624997</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45953.226915624997</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45953.226915624997</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45953.226915624997</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45953.226915624997</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45953.226915624997</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45953.226915624997</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45953.226915624997</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45953.226915624997</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45953.226915624997</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45953.226915624997</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45953.226915624997</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45953.226915624997</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45953.226915624997</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45953.226915624997</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45953.226915624997</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45953.226915624997</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45953.226915624997</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45953.226915624997</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45953.226915624997</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45953.226915624997</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45953.226915624997</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45953.226915624997</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45953.226915624997</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45953.226915624997</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45953.226915624997</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45953.226915624997</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45953.226915624997</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45953.226915624997</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45953.226915624997</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45953.226915624997</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45953.226915624997</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45953.226915624997</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45953.226915624997</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45953.226915624997</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45953.226915624997</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45953.226915624997</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45953.226915624997</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45953.226915624997</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45953.226915624997</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45953.226915624997</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45953.226915624997</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45953.226915624997</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45953.226915624997</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45953.226915624997</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45953.226915624997</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45953.226915624997</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45953.226915624997</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45953.226915624997</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45953.226915624997</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45953.226915624997</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45953.226915624997</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45953.226915624997</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45953.226915624997</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45953.226915624997</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45953.226915624997</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45953.226915624997</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45953.226915624997</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45953.226915624997</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45953.226915624997</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45953.226915624997</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45953.226915624997</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45953.226915624997</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45953.226915624997</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45953.226915624997</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45953.226915624997</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45953.226915624997</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45953.226915624997</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45953.226915624997</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45953.226915624997</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45953.226915624997</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45953.226915624997</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45953.226915624997</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45953.226915624997</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E8" sqref="E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1</v>
      </c>
      <c r="D2" s="105" t="s">
        <v>37417</v>
      </c>
      <c r="E2" s="108" t="s">
        <v>38998</v>
      </c>
      <c r="F2" s="109">
        <v>45953.122731481482</v>
      </c>
      <c r="G2" s="78">
        <f ca="1">IFERROR(NOW()-F2,"-")</f>
        <v>0.10418414351443062</v>
      </c>
      <c r="H2" s="109">
        <v>45953.122696759259</v>
      </c>
      <c r="I2" s="105" t="str">
        <f>IFERROR(VLOOKUP(D2,DB!A:F,6,0),"")</f>
        <v>Generator-SG</v>
      </c>
      <c r="J2" s="104" t="str">
        <f>IFERROR(VLOOKUP(D2,DB!A:G,7,0),"")</f>
        <v>Vandalized</v>
      </c>
      <c r="K2" s="110" t="s">
        <v>39103</v>
      </c>
      <c r="L2" s="111" t="str">
        <f>IFERROR(VLOOKUP(D2,DB!A:I,9,0),"")</f>
        <v>Latis</v>
      </c>
    </row>
    <row r="3" spans="1:16383" ht="31.5" customHeight="1">
      <c r="A3" s="106"/>
      <c r="B3" s="105" t="str">
        <f>IFERROR(VLOOKUP(D3,DB!A:K,11,0),"")</f>
        <v/>
      </c>
      <c r="C3" s="107"/>
      <c r="D3" s="105"/>
      <c r="E3" s="108"/>
      <c r="F3" s="109"/>
      <c r="G3" s="78">
        <f ca="1">IFERROR(NOW()-F3,"-")</f>
        <v>45953.226915624997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45953.226915624997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45953.226915624997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45953.226915624997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45953.226915624997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45953.226915624997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45953.226915624997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45953.226915624997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45953.226915624997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45953.226915624997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45953.226915624997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45953.226915624997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45953.226915624997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45953.226915624997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45953.226915624997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45953.226915624997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45953.226915624997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45953.226915624997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45953.226915624997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45953.226915624997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45953.226915624997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45953.226915624997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45953.226915624997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45953.226915624997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45953.226915624997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45953.226915624997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45953.226915624997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45953.226915624997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45953.226915624997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45953.226915624997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45953.226915624997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45953.226915624997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45953.226915624997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45953.226915624997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45953.226915624997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45953.226915624997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45953.226915624997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45953.226915624997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45953.226915624997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45953.226915624997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45953.226915624997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45953.226915624997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45953.226915624997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45953.226915624997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45953.226915624997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45953.226915624997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45953.226915624997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45953.226915624997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45953.226915624997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45953.226915624997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45953.226915624997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45953.226915624997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45953.226915624997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45953.226915624997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45953.226915624997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45953.226915624997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45953.226915624997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45953.226915624997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45953.226915624997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45953.226915624997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45953.226915624997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45953.226915624997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45953.226915624997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45953.226915624997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45953.226915624997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45953.226915624997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45953.226915624997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45953.226915624997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45953.226915624997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45953.226915624997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45953.226915624997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45953.226915624997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45953.226915624997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45953.226915624997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45953.226915624997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45953.226915624997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45953.226915624997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45953.226915624997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45953.226915624997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45953.226915624997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45953.226915624997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45953.226915624997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45953.226915624997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45953.226915624997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45953.226915624997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45953.226915624997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45953.226915624997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45953.226915624997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45953.226915624997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45953.226915624997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45953.226915624997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45953.226915624997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45953.226915624997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45953.226915624997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45953.226915624997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45953.226915624997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45953.226915624997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45953.226915624997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45953.226915624997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45953.226915624997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45953.226915624997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45953.226915624997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45953.226915624997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45953.226915624997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45953.226915624997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45953.226915624997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45953.226915624997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45953.226915624997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45953.226915624997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45953.226915624997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45953.226915624997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45953.226915624997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45953.226915624997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45953.226915624997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45953.226915624997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45953.226915624997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45953.226915624997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45953.226915624997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45953.226915624997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45953.226915624997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45953.226915624997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45953.226915624997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45953.226915624997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45953.226915624997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45953.226915624997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45953.226915624997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45953.226915624997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45953.226915624997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45953.226915624997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45953.226915624997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45953.226915624997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45953.226915624997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45953.226915624997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45953.226915624997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45953.226915624997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45953.226915624997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45953.226915624997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45953.226915624997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45953.226915624997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45953.226915624997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45953.226915624997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45953.226915624997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45953.226915624997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45953.226915624997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45953.226915624997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45953.226915624997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45953.226915624997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45953.226915624997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45953.226915624997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45953.226915624997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45953.226915624997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45953.226915624997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45953.226915624997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45953.226915624997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45953.226915624997</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45953.226915624997</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45953.226915624997</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45953.226915624997</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45953.226915624997</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45953.226915624997</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45953.226915624997</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45953.226915624997</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45953.226915624997</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45953.226915624997</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45953.226915624997</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2025-10-23T02:27:26Z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